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7740" yWindow="516" windowWidth="18528" windowHeight="13176"/>
  </bookViews>
  <sheets>
    <sheet name="Лист1" sheetId="1" r:id="rId1"/>
    <sheet name="Лист2" sheetId="2" r:id="rId2"/>
    <sheet name="Лист3" sheetId="3" r:id="rId3"/>
  </sheets>
  <definedNames>
    <definedName name="_Hlk113290315" localSheetId="0">Лист1!#REF!</definedName>
    <definedName name="_xlnm.Print_Area" localSheetId="0">Лист1!$A$1:$J$229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9" i="1"/>
  <c r="C228"/>
  <c r="C227"/>
  <c r="C226"/>
  <c r="I225"/>
  <c r="H225"/>
  <c r="C225" s="1"/>
  <c r="G225"/>
  <c r="F225"/>
  <c r="E225"/>
  <c r="D225"/>
  <c r="C224"/>
  <c r="C223"/>
  <c r="C213" s="1"/>
  <c r="C207" s="1"/>
  <c r="C222"/>
  <c r="C221"/>
  <c r="I220"/>
  <c r="H220"/>
  <c r="G220"/>
  <c r="F220"/>
  <c r="E220"/>
  <c r="D220"/>
  <c r="C220"/>
  <c r="C219"/>
  <c r="C218"/>
  <c r="C217"/>
  <c r="C216"/>
  <c r="I215"/>
  <c r="H215"/>
  <c r="G215"/>
  <c r="F215"/>
  <c r="C215" s="1"/>
  <c r="E215"/>
  <c r="D215"/>
  <c r="D214"/>
  <c r="C214"/>
  <c r="I213"/>
  <c r="I207" s="1"/>
  <c r="I204" s="1"/>
  <c r="H213"/>
  <c r="H207" s="1"/>
  <c r="H204" s="1"/>
  <c r="G213"/>
  <c r="G210" s="1"/>
  <c r="F213"/>
  <c r="E213"/>
  <c r="D213"/>
  <c r="I212"/>
  <c r="H212"/>
  <c r="G212"/>
  <c r="F212"/>
  <c r="C212" s="1"/>
  <c r="E212"/>
  <c r="D212"/>
  <c r="I211"/>
  <c r="I210" s="1"/>
  <c r="H211"/>
  <c r="H210" s="1"/>
  <c r="G211"/>
  <c r="F211"/>
  <c r="F210" s="1"/>
  <c r="E211"/>
  <c r="E17" s="1"/>
  <c r="D211"/>
  <c r="C211" s="1"/>
  <c r="D210"/>
  <c r="I208"/>
  <c r="H208"/>
  <c r="G208"/>
  <c r="F208"/>
  <c r="E208"/>
  <c r="D208"/>
  <c r="C208"/>
  <c r="F207"/>
  <c r="F204" s="1"/>
  <c r="E207"/>
  <c r="D207"/>
  <c r="I206"/>
  <c r="I187" s="1"/>
  <c r="I181" s="1"/>
  <c r="H206"/>
  <c r="G206"/>
  <c r="F206"/>
  <c r="E206"/>
  <c r="E204" s="1"/>
  <c r="D206"/>
  <c r="C206" s="1"/>
  <c r="C205"/>
  <c r="C202"/>
  <c r="C201"/>
  <c r="C198" s="1"/>
  <c r="C200"/>
  <c r="C199"/>
  <c r="I198"/>
  <c r="H198"/>
  <c r="G198"/>
  <c r="F198"/>
  <c r="E198"/>
  <c r="D198"/>
  <c r="I193"/>
  <c r="H193"/>
  <c r="G193"/>
  <c r="F193"/>
  <c r="E193"/>
  <c r="D193"/>
  <c r="C193"/>
  <c r="C192"/>
  <c r="C191"/>
  <c r="C190"/>
  <c r="C189"/>
  <c r="I188"/>
  <c r="H188"/>
  <c r="G188"/>
  <c r="F188"/>
  <c r="C188" s="1"/>
  <c r="E188"/>
  <c r="D188"/>
  <c r="H187"/>
  <c r="H181" s="1"/>
  <c r="G187"/>
  <c r="F187"/>
  <c r="F181" s="1"/>
  <c r="E187"/>
  <c r="E181" s="1"/>
  <c r="I186"/>
  <c r="I183" s="1"/>
  <c r="H186"/>
  <c r="H180" s="1"/>
  <c r="G186"/>
  <c r="G183" s="1"/>
  <c r="F186"/>
  <c r="E186"/>
  <c r="E183" s="1"/>
  <c r="D186"/>
  <c r="I185"/>
  <c r="H185"/>
  <c r="G185"/>
  <c r="G179" s="1"/>
  <c r="F185"/>
  <c r="F179" s="1"/>
  <c r="F177" s="1"/>
  <c r="E185"/>
  <c r="D185"/>
  <c r="D179" s="1"/>
  <c r="C185"/>
  <c r="C184"/>
  <c r="F183"/>
  <c r="G181"/>
  <c r="I180"/>
  <c r="I177" s="1"/>
  <c r="F180"/>
  <c r="I179"/>
  <c r="H179"/>
  <c r="E179"/>
  <c r="I178"/>
  <c r="H178"/>
  <c r="G178"/>
  <c r="F178"/>
  <c r="E178"/>
  <c r="D178"/>
  <c r="C178"/>
  <c r="C175"/>
  <c r="C174"/>
  <c r="C173"/>
  <c r="C172"/>
  <c r="C171" s="1"/>
  <c r="I171"/>
  <c r="H171"/>
  <c r="G171"/>
  <c r="F171"/>
  <c r="E171"/>
  <c r="D171"/>
  <c r="C170"/>
  <c r="C169"/>
  <c r="C166" s="1"/>
  <c r="C168"/>
  <c r="C167"/>
  <c r="I166"/>
  <c r="H166"/>
  <c r="G166"/>
  <c r="F166"/>
  <c r="E166"/>
  <c r="D166"/>
  <c r="C165"/>
  <c r="C164"/>
  <c r="C163"/>
  <c r="C162"/>
  <c r="C161" s="1"/>
  <c r="I161"/>
  <c r="H161"/>
  <c r="G161"/>
  <c r="F161"/>
  <c r="E161"/>
  <c r="D161"/>
  <c r="C160"/>
  <c r="C159"/>
  <c r="C158"/>
  <c r="C157"/>
  <c r="C156" s="1"/>
  <c r="I156"/>
  <c r="H156"/>
  <c r="G156"/>
  <c r="F156"/>
  <c r="E156"/>
  <c r="D156"/>
  <c r="I151"/>
  <c r="H151"/>
  <c r="G151"/>
  <c r="F151"/>
  <c r="E151"/>
  <c r="D151"/>
  <c r="C151"/>
  <c r="C150"/>
  <c r="C149"/>
  <c r="C134" s="1"/>
  <c r="C128" s="1"/>
  <c r="C148"/>
  <c r="C147"/>
  <c r="I146"/>
  <c r="H146"/>
  <c r="G146"/>
  <c r="F146"/>
  <c r="E146"/>
  <c r="D146"/>
  <c r="C146" s="1"/>
  <c r="C145"/>
  <c r="C144"/>
  <c r="C143"/>
  <c r="C142"/>
  <c r="I141"/>
  <c r="H141"/>
  <c r="G141"/>
  <c r="C141" s="1"/>
  <c r="F141"/>
  <c r="E141"/>
  <c r="D141"/>
  <c r="C140"/>
  <c r="C129" s="1"/>
  <c r="C139"/>
  <c r="C138"/>
  <c r="C137"/>
  <c r="I136"/>
  <c r="H136"/>
  <c r="G136"/>
  <c r="F136"/>
  <c r="E136"/>
  <c r="C136" s="1"/>
  <c r="D136"/>
  <c r="C135"/>
  <c r="I134"/>
  <c r="H134"/>
  <c r="G134"/>
  <c r="F134"/>
  <c r="E134"/>
  <c r="D134"/>
  <c r="D128" s="1"/>
  <c r="I133"/>
  <c r="I127" s="1"/>
  <c r="I8" s="1"/>
  <c r="H133"/>
  <c r="G133"/>
  <c r="F133"/>
  <c r="F131" s="1"/>
  <c r="E133"/>
  <c r="D133"/>
  <c r="I132"/>
  <c r="H132"/>
  <c r="G132"/>
  <c r="F132"/>
  <c r="E132"/>
  <c r="E131" s="1"/>
  <c r="D132"/>
  <c r="D131" s="1"/>
  <c r="G131"/>
  <c r="I129"/>
  <c r="H129"/>
  <c r="G129"/>
  <c r="F129"/>
  <c r="E129"/>
  <c r="D129"/>
  <c r="I128"/>
  <c r="H128"/>
  <c r="G128"/>
  <c r="F128"/>
  <c r="E128"/>
  <c r="E125" s="1"/>
  <c r="H127"/>
  <c r="G127"/>
  <c r="F127"/>
  <c r="E127"/>
  <c r="D127"/>
  <c r="G126"/>
  <c r="G125" s="1"/>
  <c r="F126"/>
  <c r="E126"/>
  <c r="D126"/>
  <c r="D125" s="1"/>
  <c r="C121"/>
  <c r="C119" s="1"/>
  <c r="I119"/>
  <c r="H119"/>
  <c r="G119"/>
  <c r="F119"/>
  <c r="E119"/>
  <c r="D119"/>
  <c r="I114"/>
  <c r="H114"/>
  <c r="G114"/>
  <c r="F114"/>
  <c r="E114"/>
  <c r="D114"/>
  <c r="C114"/>
  <c r="I109"/>
  <c r="H109"/>
  <c r="G109"/>
  <c r="F109"/>
  <c r="E109"/>
  <c r="D109"/>
  <c r="C109"/>
  <c r="C108"/>
  <c r="C107"/>
  <c r="C106"/>
  <c r="C105"/>
  <c r="I104"/>
  <c r="H104"/>
  <c r="G104"/>
  <c r="F104"/>
  <c r="E104"/>
  <c r="D104"/>
  <c r="C104"/>
  <c r="C103"/>
  <c r="C102"/>
  <c r="C101"/>
  <c r="C100"/>
  <c r="I99"/>
  <c r="H99"/>
  <c r="G99"/>
  <c r="F99"/>
  <c r="C99" s="1"/>
  <c r="E99"/>
  <c r="D99"/>
  <c r="C98"/>
  <c r="C97"/>
  <c r="C96"/>
  <c r="C95"/>
  <c r="I94"/>
  <c r="H94"/>
  <c r="G94"/>
  <c r="F94"/>
  <c r="E94"/>
  <c r="D94"/>
  <c r="C93"/>
  <c r="C92"/>
  <c r="C91"/>
  <c r="C90"/>
  <c r="I89"/>
  <c r="H89"/>
  <c r="G89"/>
  <c r="F89"/>
  <c r="E89"/>
  <c r="D89"/>
  <c r="C89" s="1"/>
  <c r="C88"/>
  <c r="C87"/>
  <c r="C86"/>
  <c r="C85"/>
  <c r="I84"/>
  <c r="H84"/>
  <c r="G84"/>
  <c r="C84" s="1"/>
  <c r="F84"/>
  <c r="E84"/>
  <c r="D84"/>
  <c r="C83"/>
  <c r="C82"/>
  <c r="C81"/>
  <c r="C80"/>
  <c r="I79"/>
  <c r="H79"/>
  <c r="G79"/>
  <c r="F79"/>
  <c r="E79"/>
  <c r="C79" s="1"/>
  <c r="D79"/>
  <c r="C78"/>
  <c r="C77"/>
  <c r="C76"/>
  <c r="C75"/>
  <c r="I74"/>
  <c r="H74"/>
  <c r="G74"/>
  <c r="F74"/>
  <c r="E74"/>
  <c r="D74"/>
  <c r="C74" s="1"/>
  <c r="C73"/>
  <c r="C72"/>
  <c r="C71"/>
  <c r="C70"/>
  <c r="I69"/>
  <c r="H69"/>
  <c r="C69" s="1"/>
  <c r="G69"/>
  <c r="F69"/>
  <c r="E69"/>
  <c r="D69"/>
  <c r="C68"/>
  <c r="C67"/>
  <c r="C66"/>
  <c r="C65"/>
  <c r="I64"/>
  <c r="H64"/>
  <c r="G64"/>
  <c r="F64"/>
  <c r="E64"/>
  <c r="D64"/>
  <c r="C64"/>
  <c r="C63"/>
  <c r="C62"/>
  <c r="C61"/>
  <c r="C60"/>
  <c r="I59"/>
  <c r="H59"/>
  <c r="G59"/>
  <c r="F59"/>
  <c r="C59" s="1"/>
  <c r="E59"/>
  <c r="D59"/>
  <c r="C58"/>
  <c r="C57"/>
  <c r="C56"/>
  <c r="C55"/>
  <c r="I54"/>
  <c r="H54"/>
  <c r="G54"/>
  <c r="F54"/>
  <c r="E54"/>
  <c r="D54"/>
  <c r="C53"/>
  <c r="C52"/>
  <c r="C51"/>
  <c r="C50"/>
  <c r="I49"/>
  <c r="H49"/>
  <c r="G49"/>
  <c r="F49"/>
  <c r="E49"/>
  <c r="D49"/>
  <c r="C49" s="1"/>
  <c r="C48"/>
  <c r="C47"/>
  <c r="C46"/>
  <c r="C45"/>
  <c r="I44"/>
  <c r="H44"/>
  <c r="G44"/>
  <c r="C44" s="1"/>
  <c r="F44"/>
  <c r="E44"/>
  <c r="D44"/>
  <c r="I43"/>
  <c r="H43"/>
  <c r="H26" s="1"/>
  <c r="H10" s="1"/>
  <c r="G43"/>
  <c r="G26" s="1"/>
  <c r="G10" s="1"/>
  <c r="F43"/>
  <c r="E43"/>
  <c r="D43"/>
  <c r="I42"/>
  <c r="H42"/>
  <c r="G42"/>
  <c r="G25" s="1"/>
  <c r="F42"/>
  <c r="F25" s="1"/>
  <c r="F9" s="1"/>
  <c r="E42"/>
  <c r="E39" s="1"/>
  <c r="D42"/>
  <c r="C42" s="1"/>
  <c r="I41"/>
  <c r="I39" s="1"/>
  <c r="H41"/>
  <c r="G41"/>
  <c r="F41"/>
  <c r="F24" s="1"/>
  <c r="E41"/>
  <c r="E24" s="1"/>
  <c r="D41"/>
  <c r="I40"/>
  <c r="H40"/>
  <c r="H39" s="1"/>
  <c r="G40"/>
  <c r="G39" s="1"/>
  <c r="F40"/>
  <c r="F39" s="1"/>
  <c r="E40"/>
  <c r="D40"/>
  <c r="C40"/>
  <c r="C37"/>
  <c r="C36"/>
  <c r="C35"/>
  <c r="C34"/>
  <c r="E33"/>
  <c r="C33"/>
  <c r="E32"/>
  <c r="C32"/>
  <c r="E31"/>
  <c r="E30"/>
  <c r="C30"/>
  <c r="E29"/>
  <c r="E28" s="1"/>
  <c r="C28" s="1"/>
  <c r="C29"/>
  <c r="C23" s="1"/>
  <c r="I26"/>
  <c r="I10" s="1"/>
  <c r="E26"/>
  <c r="E10" s="1"/>
  <c r="D26"/>
  <c r="D10" s="1"/>
  <c r="I25"/>
  <c r="H25"/>
  <c r="D25"/>
  <c r="I24"/>
  <c r="H24"/>
  <c r="H8" s="1"/>
  <c r="G24"/>
  <c r="I23"/>
  <c r="H23"/>
  <c r="G23"/>
  <c r="F23"/>
  <c r="F19"/>
  <c r="E19"/>
  <c r="F18"/>
  <c r="E18"/>
  <c r="G17"/>
  <c r="F17"/>
  <c r="F7" s="1"/>
  <c r="D17"/>
  <c r="D7" s="1"/>
  <c r="I16"/>
  <c r="F15"/>
  <c r="E15"/>
  <c r="F14"/>
  <c r="F13"/>
  <c r="E13"/>
  <c r="E8" s="1"/>
  <c r="I12"/>
  <c r="H12"/>
  <c r="G12"/>
  <c r="G7" s="1"/>
  <c r="F12"/>
  <c r="D12"/>
  <c r="F11"/>
  <c r="C210" l="1"/>
  <c r="H177"/>
  <c r="F8"/>
  <c r="F6" s="1"/>
  <c r="C94"/>
  <c r="G22"/>
  <c r="I9"/>
  <c r="C31"/>
  <c r="C25" s="1"/>
  <c r="C22" s="1"/>
  <c r="E14"/>
  <c r="E25"/>
  <c r="C26"/>
  <c r="C10" s="1"/>
  <c r="C41"/>
  <c r="C24" s="1"/>
  <c r="D24"/>
  <c r="G16"/>
  <c r="C179"/>
  <c r="I22"/>
  <c r="D39"/>
  <c r="G8"/>
  <c r="G18"/>
  <c r="H131"/>
  <c r="H126"/>
  <c r="C132"/>
  <c r="I18"/>
  <c r="C43"/>
  <c r="C39" s="1"/>
  <c r="F26"/>
  <c r="F10" s="1"/>
  <c r="F20"/>
  <c r="C54"/>
  <c r="F125"/>
  <c r="I131"/>
  <c r="H9"/>
  <c r="H16"/>
  <c r="H22"/>
  <c r="H19"/>
  <c r="C133"/>
  <c r="C127" s="1"/>
  <c r="D180"/>
  <c r="D204"/>
  <c r="C204" s="1"/>
  <c r="H18"/>
  <c r="E180"/>
  <c r="E177" s="1"/>
  <c r="E16" s="1"/>
  <c r="D9"/>
  <c r="F16"/>
  <c r="H183"/>
  <c r="G207"/>
  <c r="G204" s="1"/>
  <c r="E12"/>
  <c r="D23"/>
  <c r="D22" s="1"/>
  <c r="I126"/>
  <c r="G180"/>
  <c r="G9" s="1"/>
  <c r="G6" s="1"/>
  <c r="I19"/>
  <c r="E23"/>
  <c r="E22" s="1"/>
  <c r="C186"/>
  <c r="D187"/>
  <c r="E210"/>
  <c r="E9" l="1"/>
  <c r="C14"/>
  <c r="I125"/>
  <c r="I17"/>
  <c r="I7" s="1"/>
  <c r="I6" s="1"/>
  <c r="D181"/>
  <c r="C181" s="1"/>
  <c r="C187"/>
  <c r="C131"/>
  <c r="C126"/>
  <c r="D8"/>
  <c r="D18"/>
  <c r="D183"/>
  <c r="C183"/>
  <c r="H125"/>
  <c r="H17"/>
  <c r="H7" s="1"/>
  <c r="H6" s="1"/>
  <c r="G19"/>
  <c r="F22"/>
  <c r="E11"/>
  <c r="C11" s="1"/>
  <c r="E7"/>
  <c r="E6" s="1"/>
  <c r="C180"/>
  <c r="C177" s="1"/>
  <c r="D19"/>
  <c r="C19" s="1"/>
  <c r="D177"/>
  <c r="G177"/>
  <c r="C9" l="1"/>
  <c r="C8"/>
  <c r="D6"/>
  <c r="C18"/>
  <c r="C16" s="1"/>
  <c r="D16"/>
  <c r="C125"/>
  <c r="C7"/>
  <c r="C6" s="1"/>
</calcChain>
</file>

<file path=xl/sharedStrings.xml><?xml version="1.0" encoding="utf-8"?>
<sst xmlns="http://schemas.openxmlformats.org/spreadsheetml/2006/main" count="268" uniqueCount="89">
  <si>
    <t>№ п/п</t>
  </si>
  <si>
    <t>Наименование мероприятия/ Источники расходов на финансирование</t>
  </si>
  <si>
    <t>Номер строки  целевых показателей, на достижение которых направлены мероприятия</t>
  </si>
  <si>
    <t>всего</t>
  </si>
  <si>
    <t>2024 год</t>
  </si>
  <si>
    <t>2025 год</t>
  </si>
  <si>
    <t>2026 год</t>
  </si>
  <si>
    <t>2027 год</t>
  </si>
  <si>
    <t>2028 год</t>
  </si>
  <si>
    <t>Федеральный бюджет</t>
  </si>
  <si>
    <t>Областной бюджет</t>
  </si>
  <si>
    <t>Местный бюджет</t>
  </si>
  <si>
    <t>Внебюджетные источники</t>
  </si>
  <si>
    <t>Объем расходов на выполнение мероприятия за счет всех источников ресурсного обеспечения, тыс. руб.</t>
  </si>
  <si>
    <t>1 Капитальные вложения</t>
  </si>
  <si>
    <t>Всего по направлению «Капитальные вложения», в том числе</t>
  </si>
  <si>
    <t>3.Прочие нужды</t>
  </si>
  <si>
    <t>Всего по направлению «Прочие нужды», в том числе</t>
  </si>
  <si>
    <t> Подпрограмма 1 «Развитие физической культуры и спорта» </t>
  </si>
  <si>
    <t>Всего по подпрограмме 1, в том числе</t>
  </si>
  <si>
    <t>Всего по муниципальной программе, в том числе</t>
  </si>
  <si>
    <t>Всего по подпрограмме 2, в том числе</t>
  </si>
  <si>
    <t>3. Прочие нужды</t>
  </si>
  <si>
    <t>Всего по напрвлению прочие нужды, в том числе</t>
  </si>
  <si>
    <t>Мероприятие 1.1. Строительство и реконструкция объектов спортивной инфраструктуры муниципальной собственности для занятий физической культурой и спортом, всего, из них:</t>
  </si>
  <si>
    <t>Мероприятие 1.2.                    Организация предоставления услуг (выполнения работ) в сфере физической культуры и спорта, всего, из них:</t>
  </si>
  <si>
    <t>Мероприятие 1.3. Организация и проведение мероприятий в сфере физической культуры и спорта, всего, из них:</t>
  </si>
  <si>
    <t>Мероприятие 1.4.        Обеспечение мероприятий по укреплению и развитию материально-технической базы учреждений физической культуры и спорта, всего, из них:</t>
  </si>
  <si>
    <t>1.2.1., 1.2.2., 1.2.3., 1.2.4., 1.3.1.</t>
  </si>
  <si>
    <t>Приложение № 2</t>
  </si>
  <si>
    <t>2029 год</t>
  </si>
  <si>
    <t>Мероприятие 1.5. Мероприятия по антитеррористической защищенности объектов спорта, всего, из них:</t>
  </si>
  <si>
    <t>Мероприятие 1.6. Организация и проведение физкультурных и спортивных мероприятий в рамках Всероссийского физкультурно-спортивного комплекса «Готов к труду и обороне», всего, из них:</t>
  </si>
  <si>
    <t>Мероприятие 1.7. Реализация мероприятий по поэтапному внедрению Всероссийского физкультурно-спортивного комплекса "Готов к труду и обороне" (ГТО)", всего, из них:</t>
  </si>
  <si>
    <t>Капитальные вложения</t>
  </si>
  <si>
    <t>Прочие нужды</t>
  </si>
  <si>
    <t>Всего по подпрограмме 4, в том числе</t>
  </si>
  <si>
    <t>Мероприятие 4.1.                    Обеспечение деятельности муниципальных органов (центральный аппарат)всего, из них:</t>
  </si>
  <si>
    <t>Мероприятие 4.2.                    Организация проведения официальных физкультурно- оздоровительных и спортивных мероприятий в общеобразовательных организациях,всего, из них:</t>
  </si>
  <si>
    <t>Мероприятие 4.3.                   Обеспечение деятельности учреждений в сфере физической культуры и спорта,всего, из них:</t>
  </si>
  <si>
    <t>Подпрограмма 2 «Развитие детско-юношеского спорта»</t>
  </si>
  <si>
    <t>Подпрограмма 3 «Развитие адаптивной физической культуры и адаптивного спорта»</t>
  </si>
  <si>
    <t>Всего по подпрограмме 3, в том числе</t>
  </si>
  <si>
    <t>Мероприятие 3.1.  Поддержка муниципальных учреждений спортивной направленности по адаптивной физической культуре и спорту за счет межбюджетных трансфертов из областного бюджета, из них:</t>
  </si>
  <si>
    <t>Мероприятие 2.1. Реализация программ спортивной подготовки в муниципальных учреждениях, всего, из них:</t>
  </si>
  <si>
    <t>Мероприятие 2.2.  Государственная поддержка организаций ,входящих в ситему спортивной подготовки, на условиях софинансирования из федерального бюджета, из них:</t>
  </si>
  <si>
    <t>Мероприятие 2.3.  Реализация дополнительных общеразвивающих программ, из них:</t>
  </si>
  <si>
    <t>Мероприятие 3.2. Реализация дополнительных образовательных программ спортивной подготовки по адаптивным видам спорта, из них:</t>
  </si>
  <si>
    <t>3.1.1., 3.1.2., 3.1.3, 3.2.1., 3.2.2., 3.3.1</t>
  </si>
  <si>
    <t>2.1.1., 2.1.2., 2.1.3, 2.1.4.,2.1.5, 2.1.6</t>
  </si>
  <si>
    <t>2.1.1.,2.1.2.,  2.1.3, 2.1.4.,2.1.5, 2.1.6, 2.3.1.</t>
  </si>
  <si>
    <t>Мероприятие 2.4. Обеспечение участия лиц, проходящих спортивную подготовку, в спортивных соревнованиях, из них:</t>
  </si>
  <si>
    <t xml:space="preserve">План мероприятий по выполнению муниципальной программы Березовского муниципального округа
«Развитие физической культуры и спорта в Березовском городском округе до 2029 года»
</t>
  </si>
  <si>
    <t> Подпрограмма 4 «Обеспечение реализации муниципальной программы Березовского муниципального округа «Развитие физической культуры и спорта в Березовском городском округе до 2029 года» </t>
  </si>
  <si>
    <t>Мероприятие 2.6. Обеспечение осуществления оплаты труда медицинских работников по спортивной подготовке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</si>
  <si>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Мероприятие 3.3. Обеспечение осуществления оплаты труда педагогических работников по адаптивной физической культуре и спорту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</si>
  <si>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Мероприятие 2.5. Обеспечение осуществления оплаты труда педагогических работников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</si>
  <si>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Мероприятие 2.7. Обеспечение осуществления оплаты труда  педагогических работников по дополнительным общеразвивающим программам дополнительного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</si>
  <si>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r>
      <t>Мероприятие 2.8.  Государственная поддержка муниципальных организаций, реализующих дополнительные образовательные программы спортивной подготовки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, из них:</t>
    </r>
  </si>
  <si>
    <t>Мероприятие 1.8. Реализация программ спортивной подготовки в муниципальных учреждениях, всего, из них:</t>
  </si>
  <si>
    <t>Мероприятие 1.12.  Поддержка муниципальных учреждений спортивной направленности по адаптивной физической культуре и спорту за счет межбюджетных трансфертов из областного бюджета, из них:</t>
  </si>
  <si>
    <t>Мероприятие 1.13.  Государственная поддержка организаций ,входящих в ситему спортивной подготовки, на условиях софинансирования из федерального бюджета, из них:</t>
  </si>
  <si>
    <t>Мероприятие 1.14.  Реализация дополнительных общеразвивающих программ, из них:</t>
  </si>
  <si>
    <t>Мероприятие 1.15. Реализация дополнительных образовательных программ спортивной подготовки по адаптивным видам спорта, из них:</t>
  </si>
  <si>
    <t>Мероприятие 1.16. Обеспечение участия лиц, проходящих спортивную подготовку, в спортивных соревнованиях, из них:</t>
  </si>
  <si>
    <t>1.4.1.</t>
  </si>
  <si>
    <t>1.7.1., 1.7.2., 1.7.3., 1.7.4</t>
  </si>
  <si>
    <t>1.10.1, 1.10.2</t>
  </si>
  <si>
    <t>1.1.1., 1.1.2, 1.2.1., 1.2.2., 1.2.3., 1.2.4., 1.2.5., 1.7.1., 1.7.2.,1.8.1., 1.8.2.</t>
  </si>
  <si>
    <t>1.1.1., 1.1.2, 1.1.3., 1.1.4., 1.2.1., 1.2.2., 1.2.3., 1.2.4., 1.2.5.,1.4.1., 1.5.1., 3.1.3</t>
  </si>
  <si>
    <t>2.1.1., 4.1.1.</t>
  </si>
  <si>
    <t>1.6.1.</t>
  </si>
  <si>
    <t>1.1.1., 1.1.2, 1.1.3., 1.1.4., 1.2.1., 1.2.2., 1.2.3., 1.2.4., 1.2.5., 1.5.1., 1.8.2., 3.1.3</t>
  </si>
  <si>
    <t>Мероприятие 1.9. Выплата премий, грантов в сфере физической культуры и спорта, всего, из них:</t>
  </si>
  <si>
    <t>Мероприятие 1.10.  Организация отдыха и оздоровления детей и подростков в муниципальных учреждениях Березовского муниципального округа, из них:</t>
  </si>
  <si>
    <t>Мероприятие 1.11. Осуществление  мероприятий по обеспечению организации отдыха детей в каникулярное время, включая мероприятия по обеспечению безопасности их жизни и здровья, всего, из них:</t>
  </si>
  <si>
    <t>1.6.1., 2.4.1.</t>
  </si>
  <si>
    <t>Мероприятие 1.17.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работников, из них:</t>
  </si>
  <si>
    <t>2.1.1., 2.1.2., 2.1.3, 2.1.4.,2.1.5, 2.1.6, 2.2.1, 2.2.2</t>
  </si>
  <si>
    <t>1.8.1., 1.8.2., 2.4.1., 3.3.1</t>
  </si>
  <si>
    <t>1.8.1, 1.8.2.</t>
  </si>
  <si>
    <t>2.1.1., 2.1.2., 2.1.3, 2.1.4.,2.1.5, 2.1.6, 2.2.1, 2.2.2, 2.3.1., 3.1.1., 3.1.2., 3.2.1</t>
  </si>
  <si>
    <t>1.8.1, 1.8.2., 3.3.1</t>
  </si>
  <si>
    <t>2.1.1, 4.1.1.</t>
  </si>
  <si>
    <t>1.1.1., 1.1.2, 1.1.3., 1.1.4., 1.2.1., 1.2.2., 1.2.3., 1.2.4., 1.2.5., 1.5.1., 1.6.1, 1.7.1., 1.7.2., 1.7.3., 1.7.4., 1.8.2., 1.9.1., 1.9.2., 1.9.3., 1.9.4., 2.1.5</t>
  </si>
  <si>
    <t>1.1.1., 1.1.2, 1.1.3., 1.1.4., 1.2.1., 1.2.2., 1.2.3., 1.2.4., 1.2.5. 1.7.4., 2.1.1., 2.1.4., 2.1.5., 2.2.1, 2.2.2., 3.1.1., 3.2.2, 3.1.3</t>
  </si>
  <si>
    <t>1.1.1., 1.5.1., 1.6.1, 2.1.6, 3.2.1.</t>
  </si>
  <si>
    <t>1.9.1.,1.9.2.,1.9.3.,1.9.4</t>
  </si>
  <si>
    <t>1.1.1., 1.1.2, 1.2.1., 1.2.2., 1.2.3., 1.2.4., 1.6.1., 2.1.1, 2.1.2., 2.1.3, 2.1.4, 2.1.5, 2.1.6, 2.2.1., 2.2.2.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</si>
</sst>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4" fontId="1" fillId="2" borderId="2" xfId="0" applyNumberFormat="1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9"/>
  <sheetViews>
    <sheetView tabSelected="1" view="pageBreakPreview" zoomScale="85" zoomScaleNormal="85" zoomScaleSheetLayoutView="85" workbookViewId="0">
      <selection activeCell="J14" sqref="J14"/>
    </sheetView>
  </sheetViews>
  <sheetFormatPr defaultColWidth="8.88671875" defaultRowHeight="14.4"/>
  <cols>
    <col min="1" max="1" width="7.5546875" style="1" customWidth="1"/>
    <col min="2" max="2" width="33.88671875" style="1" customWidth="1"/>
    <col min="3" max="3" width="16.88671875" style="1" customWidth="1"/>
    <col min="4" max="4" width="16.44140625" style="14" customWidth="1"/>
    <col min="5" max="5" width="15" style="14" customWidth="1"/>
    <col min="6" max="6" width="21.33203125" style="1" customWidth="1"/>
    <col min="7" max="7" width="19.33203125" style="1" customWidth="1"/>
    <col min="8" max="8" width="19.6640625" style="1" customWidth="1"/>
    <col min="9" max="9" width="16.33203125" style="1" customWidth="1"/>
    <col min="10" max="10" width="32.33203125" style="1" customWidth="1"/>
    <col min="11" max="12" width="8.88671875" style="1"/>
    <col min="13" max="13" width="10" style="1" bestFit="1" customWidth="1"/>
    <col min="14" max="16384" width="8.88671875" style="1"/>
  </cols>
  <sheetData>
    <row r="1" spans="1:11" ht="43.5" customHeight="1">
      <c r="J1" s="5" t="s">
        <v>29</v>
      </c>
    </row>
    <row r="2" spans="1:11" ht="52.5" customHeight="1">
      <c r="A2" s="33" t="s">
        <v>52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3.75" customHeight="1">
      <c r="A3" s="37" t="s">
        <v>0</v>
      </c>
      <c r="B3" s="38" t="s">
        <v>1</v>
      </c>
      <c r="C3" s="40" t="s">
        <v>13</v>
      </c>
      <c r="D3" s="41"/>
      <c r="E3" s="41"/>
      <c r="F3" s="41"/>
      <c r="G3" s="41"/>
      <c r="H3" s="41"/>
      <c r="I3" s="42"/>
      <c r="J3" s="38" t="s">
        <v>2</v>
      </c>
      <c r="K3" s="6"/>
    </row>
    <row r="4" spans="1:11" ht="15.6">
      <c r="A4" s="37"/>
      <c r="B4" s="39"/>
      <c r="C4" s="29" t="s">
        <v>3</v>
      </c>
      <c r="D4" s="15" t="s">
        <v>4</v>
      </c>
      <c r="E4" s="15" t="s">
        <v>5</v>
      </c>
      <c r="F4" s="29" t="s">
        <v>6</v>
      </c>
      <c r="G4" s="29" t="s">
        <v>7</v>
      </c>
      <c r="H4" s="29" t="s">
        <v>8</v>
      </c>
      <c r="I4" s="29" t="s">
        <v>30</v>
      </c>
      <c r="J4" s="39"/>
      <c r="K4" s="6"/>
    </row>
    <row r="5" spans="1:11" ht="15.6">
      <c r="A5" s="7">
        <v>1</v>
      </c>
      <c r="B5" s="2">
        <v>2</v>
      </c>
      <c r="C5" s="2">
        <v>3</v>
      </c>
      <c r="D5" s="16">
        <v>4</v>
      </c>
      <c r="E5" s="16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6"/>
    </row>
    <row r="6" spans="1:11" ht="31.2">
      <c r="A6" s="29">
        <v>1</v>
      </c>
      <c r="B6" s="4" t="s">
        <v>20</v>
      </c>
      <c r="C6" s="4">
        <f>C7+C8+C9+C10</f>
        <v>1167685.2169999999</v>
      </c>
      <c r="D6" s="18">
        <f t="shared" ref="D6:I6" si="0">SUM(D7:D10)</f>
        <v>180426.12000000002</v>
      </c>
      <c r="E6" s="17">
        <f>SUM(E7:E10)</f>
        <v>286952.19900000002</v>
      </c>
      <c r="F6" s="3">
        <f t="shared" si="0"/>
        <v>182486</v>
      </c>
      <c r="G6" s="3">
        <f t="shared" si="0"/>
        <v>194926.99799999999</v>
      </c>
      <c r="H6" s="3">
        <f t="shared" si="0"/>
        <v>161422.20000000001</v>
      </c>
      <c r="I6" s="3">
        <f t="shared" si="0"/>
        <v>161422.20000000001</v>
      </c>
      <c r="J6" s="4"/>
    </row>
    <row r="7" spans="1:11" ht="15.6">
      <c r="A7" s="29">
        <v>2</v>
      </c>
      <c r="B7" s="4" t="s">
        <v>9</v>
      </c>
      <c r="C7" s="3">
        <f>C23+C126+C178+C205</f>
        <v>154.51</v>
      </c>
      <c r="D7" s="18">
        <f t="shared" ref="D7:I7" si="1">D12+D17</f>
        <v>55.51</v>
      </c>
      <c r="E7" s="3">
        <f t="shared" si="1"/>
        <v>49.5</v>
      </c>
      <c r="F7" s="3">
        <f t="shared" si="1"/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3"/>
    </row>
    <row r="8" spans="1:11" ht="15.6">
      <c r="A8" s="29">
        <v>3</v>
      </c>
      <c r="B8" s="4" t="s">
        <v>10</v>
      </c>
      <c r="C8" s="3">
        <f>D8+E8+F8+G8+H8+I8</f>
        <v>6155.64</v>
      </c>
      <c r="D8" s="18">
        <f>D24+D127+D179+D206</f>
        <v>4553.9400000000005</v>
      </c>
      <c r="E8" s="18">
        <f>E13+E18</f>
        <v>1601.7</v>
      </c>
      <c r="F8" s="3">
        <f>F24+F127+F179+F206</f>
        <v>0</v>
      </c>
      <c r="G8" s="3">
        <f>G24+G127+G179+G206</f>
        <v>0</v>
      </c>
      <c r="H8" s="3">
        <f>H24+H127+H179+H206</f>
        <v>0</v>
      </c>
      <c r="I8" s="3">
        <f>I24+I127+I179+I206</f>
        <v>0</v>
      </c>
      <c r="J8" s="3"/>
    </row>
    <row r="9" spans="1:11" ht="15.6">
      <c r="A9" s="29">
        <v>4</v>
      </c>
      <c r="B9" s="4" t="s">
        <v>11</v>
      </c>
      <c r="C9" s="3">
        <f>C14+C19</f>
        <v>1161375.067</v>
      </c>
      <c r="D9" s="18">
        <f>D25+D128++D180+D207</f>
        <v>175816.67</v>
      </c>
      <c r="E9" s="18">
        <f>E14+E19</f>
        <v>285300.99900000001</v>
      </c>
      <c r="F9" s="3">
        <f>F25+F128++F180+F207</f>
        <v>182486</v>
      </c>
      <c r="G9" s="3">
        <f>G25+G128++G180+G207</f>
        <v>194926.99799999999</v>
      </c>
      <c r="H9" s="3">
        <f>H25+H128++H180+H207</f>
        <v>161422.20000000001</v>
      </c>
      <c r="I9" s="3">
        <f>I25+I128++I180+I207</f>
        <v>161422.20000000001</v>
      </c>
      <c r="J9" s="3"/>
    </row>
    <row r="10" spans="1:11" ht="15.6">
      <c r="A10" s="29">
        <v>5</v>
      </c>
      <c r="B10" s="4" t="s">
        <v>12</v>
      </c>
      <c r="C10" s="3">
        <f t="shared" ref="C10:I10" si="2">C26+C208</f>
        <v>0</v>
      </c>
      <c r="D10" s="18">
        <f t="shared" si="2"/>
        <v>0</v>
      </c>
      <c r="E10" s="18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/>
    </row>
    <row r="11" spans="1:11" ht="15.6">
      <c r="A11" s="29">
        <v>6</v>
      </c>
      <c r="B11" s="8" t="s">
        <v>34</v>
      </c>
      <c r="C11" s="3">
        <f>D11+E11+F11+G11+H11+I11</f>
        <v>72320.634999999995</v>
      </c>
      <c r="D11" s="18">
        <v>0</v>
      </c>
      <c r="E11" s="18">
        <f>E12+E13+E14+E15</f>
        <v>72320.634999999995</v>
      </c>
      <c r="F11" s="3">
        <f>F28</f>
        <v>0</v>
      </c>
      <c r="G11" s="3">
        <v>0</v>
      </c>
      <c r="H11" s="3">
        <v>0</v>
      </c>
      <c r="I11" s="3">
        <v>0</v>
      </c>
      <c r="J11" s="3"/>
    </row>
    <row r="12" spans="1:11" ht="15.6">
      <c r="A12" s="29">
        <v>7</v>
      </c>
      <c r="B12" s="9" t="s">
        <v>9</v>
      </c>
      <c r="C12" s="3">
        <v>0</v>
      </c>
      <c r="D12" s="18">
        <f>D29</f>
        <v>0</v>
      </c>
      <c r="E12" s="3">
        <f>E29</f>
        <v>0</v>
      </c>
      <c r="F12" s="3">
        <f>F29</f>
        <v>0</v>
      </c>
      <c r="G12" s="3">
        <f>G29</f>
        <v>0</v>
      </c>
      <c r="H12" s="3">
        <f>H29</f>
        <v>0</v>
      </c>
      <c r="I12" s="3">
        <f>I29</f>
        <v>0</v>
      </c>
      <c r="J12" s="27"/>
    </row>
    <row r="13" spans="1:11" ht="15.6">
      <c r="A13" s="29">
        <v>8</v>
      </c>
      <c r="B13" s="9" t="s">
        <v>10</v>
      </c>
      <c r="C13" s="3">
        <v>0</v>
      </c>
      <c r="D13" s="18">
        <v>0</v>
      </c>
      <c r="E13" s="18">
        <f t="shared" ref="E13:F15" si="3">E30</f>
        <v>0</v>
      </c>
      <c r="F13" s="3">
        <f t="shared" si="3"/>
        <v>0</v>
      </c>
      <c r="G13" s="3">
        <v>0</v>
      </c>
      <c r="H13" s="3">
        <v>0</v>
      </c>
      <c r="I13" s="3">
        <v>0</v>
      </c>
      <c r="J13" s="27"/>
    </row>
    <row r="14" spans="1:11" ht="15.6">
      <c r="A14" s="29">
        <v>9</v>
      </c>
      <c r="B14" s="9" t="s">
        <v>11</v>
      </c>
      <c r="C14" s="3">
        <f>D14+E14+F14+G14+H14+I14</f>
        <v>72320.634999999995</v>
      </c>
      <c r="D14" s="18">
        <v>0</v>
      </c>
      <c r="E14" s="18">
        <f t="shared" si="3"/>
        <v>72320.634999999995</v>
      </c>
      <c r="F14" s="3">
        <f t="shared" si="3"/>
        <v>0</v>
      </c>
      <c r="G14" s="3">
        <v>0</v>
      </c>
      <c r="H14" s="3">
        <v>0</v>
      </c>
      <c r="I14" s="3">
        <v>0</v>
      </c>
      <c r="J14" s="27"/>
    </row>
    <row r="15" spans="1:11" ht="15.6">
      <c r="A15" s="29">
        <v>10</v>
      </c>
      <c r="B15" s="9" t="s">
        <v>12</v>
      </c>
      <c r="C15" s="3">
        <v>0</v>
      </c>
      <c r="D15" s="18">
        <v>0</v>
      </c>
      <c r="E15" s="18">
        <f t="shared" si="3"/>
        <v>0</v>
      </c>
      <c r="F15" s="3">
        <f t="shared" si="3"/>
        <v>0</v>
      </c>
      <c r="G15" s="3">
        <v>0</v>
      </c>
      <c r="H15" s="3">
        <v>0</v>
      </c>
      <c r="I15" s="3">
        <v>0</v>
      </c>
      <c r="J15" s="27"/>
    </row>
    <row r="16" spans="1:11" ht="15.6">
      <c r="A16" s="29">
        <v>11</v>
      </c>
      <c r="B16" s="8" t="s">
        <v>35</v>
      </c>
      <c r="C16" s="3">
        <f>C17+C18+C19+C20</f>
        <v>1095210.0719999999</v>
      </c>
      <c r="D16" s="18">
        <f>D18+D19</f>
        <v>180370.61000000002</v>
      </c>
      <c r="E16" s="18">
        <f>E39+E131+E177+E204</f>
        <v>214631.56400000001</v>
      </c>
      <c r="F16" s="3">
        <f>F42+F134+F180+F213</f>
        <v>182486</v>
      </c>
      <c r="G16" s="3">
        <f>G25+G213</f>
        <v>72792</v>
      </c>
      <c r="H16" s="3">
        <f>H25+H213</f>
        <v>63042.13</v>
      </c>
      <c r="I16" s="3">
        <f>I25+I213</f>
        <v>63042.13</v>
      </c>
      <c r="J16" s="27"/>
    </row>
    <row r="17" spans="1:17" ht="15.6">
      <c r="A17" s="29">
        <v>12</v>
      </c>
      <c r="B17" s="9" t="s">
        <v>9</v>
      </c>
      <c r="C17" s="3">
        <v>0</v>
      </c>
      <c r="D17" s="18">
        <f t="shared" ref="D17:I17" si="4">D40+D126+D184+D211</f>
        <v>55.51</v>
      </c>
      <c r="E17" s="3">
        <f t="shared" si="4"/>
        <v>49.5</v>
      </c>
      <c r="F17" s="3">
        <f t="shared" si="4"/>
        <v>0</v>
      </c>
      <c r="G17" s="3">
        <f t="shared" si="4"/>
        <v>0</v>
      </c>
      <c r="H17" s="3">
        <f t="shared" si="4"/>
        <v>0</v>
      </c>
      <c r="I17" s="3">
        <f t="shared" si="4"/>
        <v>0</v>
      </c>
      <c r="J17" s="27"/>
    </row>
    <row r="18" spans="1:17" ht="15.6">
      <c r="A18" s="29">
        <v>13</v>
      </c>
      <c r="B18" s="9" t="s">
        <v>10</v>
      </c>
      <c r="C18" s="3">
        <f>D18+E18+F18+G18+H18+I18</f>
        <v>6155.64</v>
      </c>
      <c r="D18" s="18">
        <f>D24+D127+D179+D206</f>
        <v>4553.9400000000005</v>
      </c>
      <c r="E18" s="18">
        <f>E41+E133+E179+E206</f>
        <v>1601.7</v>
      </c>
      <c r="F18" s="3">
        <f>F41</f>
        <v>0</v>
      </c>
      <c r="G18" s="3">
        <f t="shared" ref="G18:I19" si="5">G24+G127+G179+G206</f>
        <v>0</v>
      </c>
      <c r="H18" s="3">
        <f t="shared" si="5"/>
        <v>0</v>
      </c>
      <c r="I18" s="3">
        <f t="shared" si="5"/>
        <v>0</v>
      </c>
      <c r="J18" s="27"/>
    </row>
    <row r="19" spans="1:17" ht="15.6">
      <c r="A19" s="29">
        <v>14</v>
      </c>
      <c r="B19" s="9" t="s">
        <v>11</v>
      </c>
      <c r="C19" s="3">
        <f>D19+E19+F19+G19+H19+I19</f>
        <v>1089054.432</v>
      </c>
      <c r="D19" s="18">
        <f>D25+D128+D180+D207</f>
        <v>175816.67</v>
      </c>
      <c r="E19" s="18">
        <f>E42+E134+E186+E213</f>
        <v>212980.36400000003</v>
      </c>
      <c r="F19" s="3">
        <f>F42+F134+F186+F207</f>
        <v>182486</v>
      </c>
      <c r="G19" s="3">
        <f t="shared" si="5"/>
        <v>194926.99799999999</v>
      </c>
      <c r="H19" s="3">
        <f t="shared" si="5"/>
        <v>161422.20000000001</v>
      </c>
      <c r="I19" s="3">
        <f t="shared" si="5"/>
        <v>161422.20000000001</v>
      </c>
      <c r="J19" s="27"/>
    </row>
    <row r="20" spans="1:17" ht="15.6">
      <c r="A20" s="29">
        <v>15</v>
      </c>
      <c r="B20" s="9" t="s">
        <v>12</v>
      </c>
      <c r="C20" s="3">
        <v>0</v>
      </c>
      <c r="D20" s="18">
        <v>0</v>
      </c>
      <c r="E20" s="18">
        <v>0</v>
      </c>
      <c r="F20" s="3">
        <f>F43</f>
        <v>0</v>
      </c>
      <c r="G20" s="3">
        <v>0</v>
      </c>
      <c r="H20" s="3">
        <v>0</v>
      </c>
      <c r="I20" s="3">
        <v>0</v>
      </c>
      <c r="J20" s="27"/>
    </row>
    <row r="21" spans="1:17" s="14" customFormat="1" ht="15.75" customHeight="1">
      <c r="A21" s="15">
        <v>16</v>
      </c>
      <c r="B21" s="34" t="s">
        <v>18</v>
      </c>
      <c r="C21" s="35"/>
      <c r="D21" s="35"/>
      <c r="E21" s="35"/>
      <c r="F21" s="35"/>
      <c r="G21" s="35"/>
      <c r="H21" s="35"/>
      <c r="I21" s="35"/>
      <c r="J21" s="36"/>
    </row>
    <row r="22" spans="1:17" ht="31.2">
      <c r="A22" s="29">
        <v>17</v>
      </c>
      <c r="B22" s="4" t="s">
        <v>19</v>
      </c>
      <c r="C22" s="3">
        <f t="shared" ref="C22:I22" si="6">SUM(C23:C26)</f>
        <v>511245.10600000003</v>
      </c>
      <c r="D22" s="18">
        <f t="shared" si="6"/>
        <v>166205.12000000002</v>
      </c>
      <c r="E22" s="18">
        <f t="shared" si="6"/>
        <v>135594.726</v>
      </c>
      <c r="F22" s="3">
        <f t="shared" si="6"/>
        <v>45438</v>
      </c>
      <c r="G22" s="3">
        <f t="shared" si="6"/>
        <v>48979</v>
      </c>
      <c r="H22" s="3">
        <f t="shared" si="6"/>
        <v>57514.13</v>
      </c>
      <c r="I22" s="3">
        <f t="shared" si="6"/>
        <v>57514.13</v>
      </c>
      <c r="J22" s="3"/>
    </row>
    <row r="23" spans="1:17" ht="15.6">
      <c r="A23" s="29">
        <v>18</v>
      </c>
      <c r="B23" s="4" t="s">
        <v>9</v>
      </c>
      <c r="C23" s="3">
        <f t="shared" ref="C23:I25" si="7">C29+C40</f>
        <v>55.51</v>
      </c>
      <c r="D23" s="18">
        <f t="shared" si="7"/>
        <v>55.51</v>
      </c>
      <c r="E23" s="18">
        <f t="shared" si="7"/>
        <v>0</v>
      </c>
      <c r="F23" s="3">
        <f t="shared" si="7"/>
        <v>0</v>
      </c>
      <c r="G23" s="3">
        <f t="shared" si="7"/>
        <v>0</v>
      </c>
      <c r="H23" s="3">
        <f t="shared" si="7"/>
        <v>0</v>
      </c>
      <c r="I23" s="3">
        <f t="shared" si="7"/>
        <v>0</v>
      </c>
      <c r="J23" s="3"/>
    </row>
    <row r="24" spans="1:17" ht="15.6">
      <c r="A24" s="29">
        <v>19</v>
      </c>
      <c r="B24" s="4" t="s">
        <v>10</v>
      </c>
      <c r="C24" s="3">
        <f t="shared" si="7"/>
        <v>4652.9400000000005</v>
      </c>
      <c r="D24" s="18">
        <f t="shared" si="7"/>
        <v>4553.9400000000005</v>
      </c>
      <c r="E24" s="18">
        <f t="shared" si="7"/>
        <v>99</v>
      </c>
      <c r="F24" s="3">
        <f t="shared" si="7"/>
        <v>0</v>
      </c>
      <c r="G24" s="3">
        <f t="shared" si="7"/>
        <v>0</v>
      </c>
      <c r="H24" s="3">
        <f t="shared" si="7"/>
        <v>0</v>
      </c>
      <c r="I24" s="3">
        <f t="shared" si="7"/>
        <v>0</v>
      </c>
      <c r="J24" s="3"/>
      <c r="Q24" s="10"/>
    </row>
    <row r="25" spans="1:17" ht="15.6">
      <c r="A25" s="29">
        <v>20</v>
      </c>
      <c r="B25" s="4" t="s">
        <v>11</v>
      </c>
      <c r="C25" s="3">
        <f>C42+C31</f>
        <v>506536.65600000002</v>
      </c>
      <c r="D25" s="18">
        <f t="shared" si="7"/>
        <v>161595.67000000001</v>
      </c>
      <c r="E25" s="18">
        <f t="shared" si="7"/>
        <v>135495.726</v>
      </c>
      <c r="F25" s="3">
        <f t="shared" si="7"/>
        <v>45438</v>
      </c>
      <c r="G25" s="3">
        <f t="shared" si="7"/>
        <v>48979</v>
      </c>
      <c r="H25" s="3">
        <f t="shared" si="7"/>
        <v>57514.13</v>
      </c>
      <c r="I25" s="3">
        <f t="shared" si="7"/>
        <v>57514.13</v>
      </c>
      <c r="J25" s="3"/>
    </row>
    <row r="26" spans="1:17" ht="15.6">
      <c r="A26" s="29">
        <v>21</v>
      </c>
      <c r="B26" s="4" t="s">
        <v>12</v>
      </c>
      <c r="C26" s="3">
        <f>C37+C43</f>
        <v>0</v>
      </c>
      <c r="D26" s="18">
        <f>D32+D43</f>
        <v>0</v>
      </c>
      <c r="E26" s="18">
        <f>E37+E43</f>
        <v>0</v>
      </c>
      <c r="F26" s="3">
        <f>F37+F43</f>
        <v>0</v>
      </c>
      <c r="G26" s="3">
        <f>G37+G43</f>
        <v>0</v>
      </c>
      <c r="H26" s="3">
        <f>H37+H43</f>
        <v>0</v>
      </c>
      <c r="I26" s="3">
        <f>I37+I43</f>
        <v>0</v>
      </c>
      <c r="J26" s="3"/>
    </row>
    <row r="27" spans="1:17" ht="15.6">
      <c r="A27" s="29">
        <v>22</v>
      </c>
      <c r="B27" s="30" t="s">
        <v>14</v>
      </c>
      <c r="C27" s="31"/>
      <c r="D27" s="31"/>
      <c r="E27" s="31"/>
      <c r="F27" s="31"/>
      <c r="G27" s="31"/>
      <c r="H27" s="31"/>
      <c r="I27" s="31"/>
      <c r="J27" s="32"/>
    </row>
    <row r="28" spans="1:17" ht="46.8">
      <c r="A28" s="29">
        <v>23</v>
      </c>
      <c r="B28" s="4" t="s">
        <v>15</v>
      </c>
      <c r="C28" s="3">
        <f>SUM(D28:I28)</f>
        <v>72320.634999999995</v>
      </c>
      <c r="D28" s="18">
        <v>0</v>
      </c>
      <c r="E28" s="18">
        <f>E29+E30+E31+E32</f>
        <v>72320.634999999995</v>
      </c>
      <c r="F28" s="3">
        <v>0</v>
      </c>
      <c r="G28" s="3">
        <v>0</v>
      </c>
      <c r="H28" s="3">
        <v>0</v>
      </c>
      <c r="I28" s="3">
        <v>0</v>
      </c>
      <c r="J28" s="3"/>
    </row>
    <row r="29" spans="1:17" ht="15.6">
      <c r="A29" s="29">
        <v>24</v>
      </c>
      <c r="B29" s="4" t="s">
        <v>9</v>
      </c>
      <c r="C29" s="3">
        <f t="shared" ref="C29:C37" si="8">SUM(D29:I29)</f>
        <v>0</v>
      </c>
      <c r="D29" s="18">
        <v>0</v>
      </c>
      <c r="E29" s="18">
        <f>E34</f>
        <v>0</v>
      </c>
      <c r="F29" s="3">
        <v>0</v>
      </c>
      <c r="G29" s="3">
        <v>0</v>
      </c>
      <c r="H29" s="3">
        <v>0</v>
      </c>
      <c r="I29" s="3">
        <v>0</v>
      </c>
      <c r="J29" s="3"/>
    </row>
    <row r="30" spans="1:17" ht="15.6">
      <c r="A30" s="29">
        <v>25</v>
      </c>
      <c r="B30" s="4" t="s">
        <v>10</v>
      </c>
      <c r="C30" s="3">
        <f t="shared" si="8"/>
        <v>0</v>
      </c>
      <c r="D30" s="18">
        <v>0</v>
      </c>
      <c r="E30" s="18">
        <f>E35</f>
        <v>0</v>
      </c>
      <c r="F30" s="3">
        <v>0</v>
      </c>
      <c r="G30" s="3">
        <v>0</v>
      </c>
      <c r="H30" s="3">
        <v>0</v>
      </c>
      <c r="I30" s="3">
        <v>0</v>
      </c>
      <c r="J30" s="3"/>
    </row>
    <row r="31" spans="1:17" ht="15.6">
      <c r="A31" s="29">
        <v>26</v>
      </c>
      <c r="B31" s="4" t="s">
        <v>11</v>
      </c>
      <c r="C31" s="3">
        <f t="shared" si="8"/>
        <v>72320.634999999995</v>
      </c>
      <c r="D31" s="18">
        <v>0</v>
      </c>
      <c r="E31" s="18">
        <f>E36</f>
        <v>72320.634999999995</v>
      </c>
      <c r="F31" s="3">
        <v>0</v>
      </c>
      <c r="G31" s="3">
        <v>0</v>
      </c>
      <c r="H31" s="3">
        <v>0</v>
      </c>
      <c r="I31" s="3">
        <v>0</v>
      </c>
      <c r="J31" s="3"/>
    </row>
    <row r="32" spans="1:17" ht="15.6">
      <c r="A32" s="29">
        <v>27</v>
      </c>
      <c r="B32" s="4" t="s">
        <v>12</v>
      </c>
      <c r="C32" s="3">
        <f t="shared" si="8"/>
        <v>0</v>
      </c>
      <c r="D32" s="18">
        <v>0</v>
      </c>
      <c r="E32" s="18">
        <f>E37</f>
        <v>0</v>
      </c>
      <c r="F32" s="3">
        <v>0</v>
      </c>
      <c r="G32" s="3">
        <v>0</v>
      </c>
      <c r="H32" s="3">
        <v>0</v>
      </c>
      <c r="I32" s="3">
        <v>0</v>
      </c>
      <c r="J32" s="3"/>
    </row>
    <row r="33" spans="1:10" ht="96" customHeight="1">
      <c r="A33" s="29">
        <v>28</v>
      </c>
      <c r="B33" s="4" t="s">
        <v>24</v>
      </c>
      <c r="C33" s="3">
        <f t="shared" si="8"/>
        <v>72320.634999999995</v>
      </c>
      <c r="D33" s="18">
        <v>0</v>
      </c>
      <c r="E33" s="18">
        <f>E34+E35+E36+E37</f>
        <v>72320.634999999995</v>
      </c>
      <c r="F33" s="3">
        <v>0</v>
      </c>
      <c r="G33" s="3">
        <v>0</v>
      </c>
      <c r="H33" s="3">
        <v>0</v>
      </c>
      <c r="I33" s="3">
        <v>0</v>
      </c>
      <c r="J33" s="12" t="s">
        <v>71</v>
      </c>
    </row>
    <row r="34" spans="1:10" ht="15.6">
      <c r="A34" s="29">
        <v>29</v>
      </c>
      <c r="B34" s="4" t="s">
        <v>9</v>
      </c>
      <c r="C34" s="3">
        <f>SUM(D34:I34)</f>
        <v>0</v>
      </c>
      <c r="D34" s="18">
        <v>0</v>
      </c>
      <c r="E34" s="18">
        <v>0</v>
      </c>
      <c r="F34" s="3">
        <v>0</v>
      </c>
      <c r="G34" s="3">
        <v>0</v>
      </c>
      <c r="H34" s="3">
        <v>0</v>
      </c>
      <c r="I34" s="3">
        <v>0</v>
      </c>
      <c r="J34" s="3"/>
    </row>
    <row r="35" spans="1:10" ht="15.6">
      <c r="A35" s="29">
        <v>30</v>
      </c>
      <c r="B35" s="4" t="s">
        <v>10</v>
      </c>
      <c r="C35" s="3">
        <f t="shared" si="8"/>
        <v>0</v>
      </c>
      <c r="D35" s="18">
        <v>0</v>
      </c>
      <c r="E35" s="18">
        <v>0</v>
      </c>
      <c r="F35" s="3">
        <v>0</v>
      </c>
      <c r="G35" s="3">
        <v>0</v>
      </c>
      <c r="H35" s="3">
        <v>0</v>
      </c>
      <c r="I35" s="3">
        <v>0</v>
      </c>
      <c r="J35" s="3"/>
    </row>
    <row r="36" spans="1:10" ht="15.6">
      <c r="A36" s="29">
        <v>31</v>
      </c>
      <c r="B36" s="4" t="s">
        <v>11</v>
      </c>
      <c r="C36" s="3">
        <f t="shared" si="8"/>
        <v>72320.634999999995</v>
      </c>
      <c r="D36" s="18">
        <v>0</v>
      </c>
      <c r="E36" s="18">
        <v>72320.634999999995</v>
      </c>
      <c r="F36" s="3">
        <v>0</v>
      </c>
      <c r="G36" s="3">
        <v>0</v>
      </c>
      <c r="H36" s="3">
        <v>0</v>
      </c>
      <c r="I36" s="3">
        <v>0</v>
      </c>
      <c r="J36" s="3"/>
    </row>
    <row r="37" spans="1:10" ht="15.6">
      <c r="A37" s="29">
        <v>32</v>
      </c>
      <c r="B37" s="4" t="s">
        <v>12</v>
      </c>
      <c r="C37" s="3">
        <f t="shared" si="8"/>
        <v>0</v>
      </c>
      <c r="D37" s="18">
        <v>0</v>
      </c>
      <c r="E37" s="18">
        <v>0</v>
      </c>
      <c r="F37" s="3">
        <v>0</v>
      </c>
      <c r="G37" s="3">
        <v>0</v>
      </c>
      <c r="H37" s="3">
        <v>0</v>
      </c>
      <c r="I37" s="3">
        <v>0</v>
      </c>
      <c r="J37" s="3"/>
    </row>
    <row r="38" spans="1:10" ht="15.6">
      <c r="A38" s="29">
        <v>33</v>
      </c>
      <c r="B38" s="30" t="s">
        <v>16</v>
      </c>
      <c r="C38" s="31"/>
      <c r="D38" s="31"/>
      <c r="E38" s="31"/>
      <c r="F38" s="31"/>
      <c r="G38" s="31"/>
      <c r="H38" s="31"/>
      <c r="I38" s="31"/>
      <c r="J38" s="32"/>
    </row>
    <row r="39" spans="1:10" ht="31.2">
      <c r="A39" s="29">
        <v>34</v>
      </c>
      <c r="B39" s="4" t="s">
        <v>17</v>
      </c>
      <c r="C39" s="3">
        <f t="shared" ref="C39:I39" si="9">SUM(C40:C43)</f>
        <v>438924.47100000002</v>
      </c>
      <c r="D39" s="18">
        <f t="shared" si="9"/>
        <v>166205.12000000002</v>
      </c>
      <c r="E39" s="18">
        <f t="shared" si="9"/>
        <v>63274.091</v>
      </c>
      <c r="F39" s="3">
        <f t="shared" si="9"/>
        <v>45438</v>
      </c>
      <c r="G39" s="3">
        <f t="shared" si="9"/>
        <v>48979</v>
      </c>
      <c r="H39" s="3">
        <f t="shared" si="9"/>
        <v>57514.13</v>
      </c>
      <c r="I39" s="3">
        <f t="shared" si="9"/>
        <v>57514.13</v>
      </c>
      <c r="J39" s="3"/>
    </row>
    <row r="40" spans="1:10" ht="15.6">
      <c r="A40" s="29">
        <v>35</v>
      </c>
      <c r="B40" s="4" t="s">
        <v>9</v>
      </c>
      <c r="C40" s="3">
        <f>D40+E40+F40+G40+H40+I40</f>
        <v>55.51</v>
      </c>
      <c r="D40" s="18">
        <f>D45+D50+D55+D60+D65+D70+D80+D85+D90+D120+D75+D95+D100+D105+D110+D115</f>
        <v>55.51</v>
      </c>
      <c r="E40" s="3">
        <f t="shared" ref="E40:I41" si="10">E45+E50+E55+E60+E65+E70+E80+E85+E90+E120</f>
        <v>0</v>
      </c>
      <c r="F40" s="3">
        <f t="shared" si="10"/>
        <v>0</v>
      </c>
      <c r="G40" s="3">
        <f t="shared" si="10"/>
        <v>0</v>
      </c>
      <c r="H40" s="3">
        <f t="shared" si="10"/>
        <v>0</v>
      </c>
      <c r="I40" s="3">
        <f t="shared" si="10"/>
        <v>0</v>
      </c>
      <c r="J40" s="3"/>
    </row>
    <row r="41" spans="1:10" ht="15.6">
      <c r="A41" s="29">
        <v>36</v>
      </c>
      <c r="B41" s="4" t="s">
        <v>10</v>
      </c>
      <c r="C41" s="3">
        <f>D41+E41+F41+G41+H41+I41</f>
        <v>4652.9400000000005</v>
      </c>
      <c r="D41" s="18">
        <f>D46+D51+D56+D61+D66+D71+D81+D86+D91+D121+D76+D96+D101+D106+D111+D116</f>
        <v>4553.9400000000005</v>
      </c>
      <c r="E41" s="3">
        <f t="shared" si="10"/>
        <v>99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12"/>
    </row>
    <row r="42" spans="1:10" ht="15.6">
      <c r="A42" s="29">
        <v>37</v>
      </c>
      <c r="B42" s="4" t="s">
        <v>11</v>
      </c>
      <c r="C42" s="3">
        <f t="shared" ref="C42:C83" si="11">D42+E42+F42+G42+H42+I42</f>
        <v>434216.02100000001</v>
      </c>
      <c r="D42" s="18">
        <f>D47+D52+D57+D62+D67+D72+D82+D87+D92+D77+D97+D102+D107+D112+D117+D122</f>
        <v>161595.67000000001</v>
      </c>
      <c r="E42" s="18">
        <f>E47+E52+E57+E62+E67+E72+E82+E87+E92+E122</f>
        <v>63175.091</v>
      </c>
      <c r="F42" s="3">
        <f>F47+F52+F57+F62+F67+F82+F87+F92+F122</f>
        <v>45438</v>
      </c>
      <c r="G42" s="3">
        <f>G47+G52+G57+G62+G67+G72+G82+G87+G92+G121</f>
        <v>48979</v>
      </c>
      <c r="H42" s="3">
        <f>H47+H52+H57+H62+H67+H72+H82+H87+H92</f>
        <v>57514.13</v>
      </c>
      <c r="I42" s="3">
        <f>I47+I52+I57+I62+I67+I72+I82+I87+I92</f>
        <v>57514.13</v>
      </c>
      <c r="J42" s="12"/>
    </row>
    <row r="43" spans="1:10" ht="15.6">
      <c r="A43" s="29">
        <v>38</v>
      </c>
      <c r="B43" s="4" t="s">
        <v>12</v>
      </c>
      <c r="C43" s="3">
        <f t="shared" si="11"/>
        <v>0</v>
      </c>
      <c r="D43" s="18">
        <f>D48+D53+D58+D63+D68+D73+D83+D88+D93</f>
        <v>0</v>
      </c>
      <c r="E43" s="18">
        <f>E48+E53+E58+E63+E68+E73+E83+E88+E93</f>
        <v>0</v>
      </c>
      <c r="F43" s="3">
        <f>F48+F53+F58+F63+F68+F73+F83+F88+F93</f>
        <v>0</v>
      </c>
      <c r="G43" s="3">
        <f>G48+G53+G58+G63+G68+G73+G83+G88+G93</f>
        <v>0</v>
      </c>
      <c r="H43" s="3">
        <f>H48+H53+H58+H63+H68+H73+H83+H88+H93</f>
        <v>0</v>
      </c>
      <c r="I43" s="3">
        <f>I48+I53+I58+I63+I68+I73+I83+I88+I93</f>
        <v>0</v>
      </c>
      <c r="J43" s="12"/>
    </row>
    <row r="44" spans="1:10" ht="96.75" customHeight="1">
      <c r="A44" s="29">
        <v>39</v>
      </c>
      <c r="B44" s="4" t="s">
        <v>25</v>
      </c>
      <c r="C44" s="3">
        <f t="shared" si="11"/>
        <v>277160.32699999999</v>
      </c>
      <c r="D44" s="18">
        <f t="shared" ref="D44:I44" si="12">SUM(D45:D48)</f>
        <v>44209.29</v>
      </c>
      <c r="E44" s="18">
        <f t="shared" si="12"/>
        <v>45939.896999999997</v>
      </c>
      <c r="F44" s="3">
        <f t="shared" si="12"/>
        <v>39755</v>
      </c>
      <c r="G44" s="3">
        <f t="shared" si="12"/>
        <v>41345</v>
      </c>
      <c r="H44" s="3">
        <f t="shared" si="12"/>
        <v>52955.57</v>
      </c>
      <c r="I44" s="3">
        <f t="shared" si="12"/>
        <v>52955.57</v>
      </c>
      <c r="J44" s="12" t="s">
        <v>84</v>
      </c>
    </row>
    <row r="45" spans="1:10" ht="15.6">
      <c r="A45" s="29">
        <v>40</v>
      </c>
      <c r="B45" s="4" t="s">
        <v>9</v>
      </c>
      <c r="C45" s="3">
        <f t="shared" si="11"/>
        <v>0</v>
      </c>
      <c r="D45" s="18">
        <v>0</v>
      </c>
      <c r="E45" s="18">
        <v>0</v>
      </c>
      <c r="F45" s="3">
        <v>0</v>
      </c>
      <c r="G45" s="3">
        <v>0</v>
      </c>
      <c r="H45" s="3">
        <v>0</v>
      </c>
      <c r="I45" s="3">
        <v>0</v>
      </c>
      <c r="J45" s="12"/>
    </row>
    <row r="46" spans="1:10" ht="15.6">
      <c r="A46" s="29">
        <v>41</v>
      </c>
      <c r="B46" s="4" t="s">
        <v>10</v>
      </c>
      <c r="C46" s="3">
        <f t="shared" si="11"/>
        <v>0</v>
      </c>
      <c r="D46" s="18">
        <v>0</v>
      </c>
      <c r="E46" s="18">
        <v>0</v>
      </c>
      <c r="F46" s="3">
        <v>0</v>
      </c>
      <c r="G46" s="3">
        <v>0</v>
      </c>
      <c r="H46" s="3">
        <v>0</v>
      </c>
      <c r="I46" s="3">
        <v>0</v>
      </c>
      <c r="J46" s="12"/>
    </row>
    <row r="47" spans="1:10" ht="15.6">
      <c r="A47" s="29">
        <v>42</v>
      </c>
      <c r="B47" s="4" t="s">
        <v>11</v>
      </c>
      <c r="C47" s="3">
        <f t="shared" si="11"/>
        <v>277160.32699999999</v>
      </c>
      <c r="D47" s="18">
        <v>44209.29</v>
      </c>
      <c r="E47" s="18">
        <v>45939.896999999997</v>
      </c>
      <c r="F47" s="3">
        <v>39755</v>
      </c>
      <c r="G47" s="3">
        <v>41345</v>
      </c>
      <c r="H47" s="3">
        <v>52955.57</v>
      </c>
      <c r="I47" s="3">
        <v>52955.57</v>
      </c>
      <c r="J47" s="12"/>
    </row>
    <row r="48" spans="1:10" ht="15.6">
      <c r="A48" s="29">
        <v>43</v>
      </c>
      <c r="B48" s="4" t="s">
        <v>12</v>
      </c>
      <c r="C48" s="3">
        <f t="shared" si="11"/>
        <v>0</v>
      </c>
      <c r="D48" s="18">
        <v>0</v>
      </c>
      <c r="E48" s="18">
        <v>0</v>
      </c>
      <c r="F48" s="3">
        <v>0</v>
      </c>
      <c r="G48" s="3">
        <v>0</v>
      </c>
      <c r="H48" s="3">
        <v>0</v>
      </c>
      <c r="I48" s="3">
        <v>0</v>
      </c>
      <c r="J48" s="12"/>
    </row>
    <row r="49" spans="1:10" ht="83.25" customHeight="1">
      <c r="A49" s="29">
        <v>44</v>
      </c>
      <c r="B49" s="4" t="s">
        <v>26</v>
      </c>
      <c r="C49" s="3">
        <f t="shared" si="11"/>
        <v>12595.1</v>
      </c>
      <c r="D49" s="18">
        <f t="shared" ref="D49:I49" si="13">SUM(D50:D53)</f>
        <v>5185.1000000000004</v>
      </c>
      <c r="E49" s="18">
        <f t="shared" si="13"/>
        <v>5686</v>
      </c>
      <c r="F49" s="3">
        <f t="shared" si="13"/>
        <v>0</v>
      </c>
      <c r="G49" s="3">
        <f t="shared" si="13"/>
        <v>1724</v>
      </c>
      <c r="H49" s="3">
        <f t="shared" si="13"/>
        <v>0</v>
      </c>
      <c r="I49" s="3">
        <f t="shared" si="13"/>
        <v>0</v>
      </c>
      <c r="J49" s="12" t="s">
        <v>85</v>
      </c>
    </row>
    <row r="50" spans="1:10" ht="15.6">
      <c r="A50" s="29">
        <v>45</v>
      </c>
      <c r="B50" s="4" t="s">
        <v>9</v>
      </c>
      <c r="C50" s="3">
        <f t="shared" si="11"/>
        <v>0</v>
      </c>
      <c r="D50" s="18">
        <v>0</v>
      </c>
      <c r="E50" s="18">
        <v>0</v>
      </c>
      <c r="F50" s="3">
        <v>0</v>
      </c>
      <c r="G50" s="3">
        <v>0</v>
      </c>
      <c r="H50" s="3">
        <v>0</v>
      </c>
      <c r="I50" s="3">
        <v>0</v>
      </c>
      <c r="J50" s="12"/>
    </row>
    <row r="51" spans="1:10" ht="15.6">
      <c r="A51" s="29">
        <v>46</v>
      </c>
      <c r="B51" s="4" t="s">
        <v>10</v>
      </c>
      <c r="C51" s="3">
        <f t="shared" si="11"/>
        <v>0</v>
      </c>
      <c r="D51" s="18">
        <v>0</v>
      </c>
      <c r="E51" s="18">
        <v>0</v>
      </c>
      <c r="F51" s="3">
        <v>0</v>
      </c>
      <c r="G51" s="3">
        <v>0</v>
      </c>
      <c r="H51" s="3">
        <v>0</v>
      </c>
      <c r="I51" s="3">
        <v>0</v>
      </c>
      <c r="J51" s="12"/>
    </row>
    <row r="52" spans="1:10" ht="15.6">
      <c r="A52" s="29">
        <v>47</v>
      </c>
      <c r="B52" s="4" t="s">
        <v>11</v>
      </c>
      <c r="C52" s="3">
        <f t="shared" si="11"/>
        <v>12595.1</v>
      </c>
      <c r="D52" s="18">
        <v>5185.1000000000004</v>
      </c>
      <c r="E52" s="18">
        <v>5686</v>
      </c>
      <c r="F52" s="3">
        <v>0</v>
      </c>
      <c r="G52" s="3">
        <v>1724</v>
      </c>
      <c r="H52" s="3">
        <v>0</v>
      </c>
      <c r="I52" s="3">
        <v>0</v>
      </c>
      <c r="J52" s="12"/>
    </row>
    <row r="53" spans="1:10" ht="15.6">
      <c r="A53" s="29">
        <v>48</v>
      </c>
      <c r="B53" s="4" t="s">
        <v>12</v>
      </c>
      <c r="C53" s="3">
        <f t="shared" si="11"/>
        <v>0</v>
      </c>
      <c r="D53" s="18">
        <v>0</v>
      </c>
      <c r="E53" s="18">
        <v>0</v>
      </c>
      <c r="F53" s="3">
        <v>0</v>
      </c>
      <c r="G53" s="3">
        <v>0</v>
      </c>
      <c r="H53" s="3">
        <v>0</v>
      </c>
      <c r="I53" s="3">
        <v>0</v>
      </c>
      <c r="J53" s="12"/>
    </row>
    <row r="54" spans="1:10" ht="93.6">
      <c r="A54" s="29">
        <v>49</v>
      </c>
      <c r="B54" s="4" t="s">
        <v>27</v>
      </c>
      <c r="C54" s="3">
        <f t="shared" si="11"/>
        <v>23306.52</v>
      </c>
      <c r="D54" s="18">
        <f t="shared" ref="D54:I54" si="14">SUM(D55:D58)</f>
        <v>19506.52</v>
      </c>
      <c r="E54" s="18">
        <f t="shared" si="14"/>
        <v>3800</v>
      </c>
      <c r="F54" s="3">
        <f t="shared" si="14"/>
        <v>0</v>
      </c>
      <c r="G54" s="3">
        <f t="shared" si="14"/>
        <v>0</v>
      </c>
      <c r="H54" s="3">
        <f t="shared" si="14"/>
        <v>0</v>
      </c>
      <c r="I54" s="3">
        <f t="shared" si="14"/>
        <v>0</v>
      </c>
      <c r="J54" s="12" t="s">
        <v>86</v>
      </c>
    </row>
    <row r="55" spans="1:10" ht="15.6">
      <c r="A55" s="29">
        <v>50</v>
      </c>
      <c r="B55" s="4" t="s">
        <v>9</v>
      </c>
      <c r="C55" s="3">
        <f t="shared" si="11"/>
        <v>0</v>
      </c>
      <c r="D55" s="18">
        <v>0</v>
      </c>
      <c r="E55" s="18">
        <v>0</v>
      </c>
      <c r="F55" s="3">
        <v>0</v>
      </c>
      <c r="G55" s="3">
        <v>0</v>
      </c>
      <c r="H55" s="3">
        <v>0</v>
      </c>
      <c r="I55" s="3">
        <v>0</v>
      </c>
      <c r="J55" s="12"/>
    </row>
    <row r="56" spans="1:10" ht="15.6">
      <c r="A56" s="29">
        <v>51</v>
      </c>
      <c r="B56" s="4" t="s">
        <v>10</v>
      </c>
      <c r="C56" s="3">
        <f t="shared" si="11"/>
        <v>0</v>
      </c>
      <c r="D56" s="18">
        <v>0</v>
      </c>
      <c r="E56" s="18">
        <v>0</v>
      </c>
      <c r="F56" s="3">
        <v>0</v>
      </c>
      <c r="G56" s="3">
        <v>0</v>
      </c>
      <c r="H56" s="3">
        <v>0</v>
      </c>
      <c r="I56" s="3">
        <v>0</v>
      </c>
      <c r="J56" s="12"/>
    </row>
    <row r="57" spans="1:10" ht="15.6">
      <c r="A57" s="29">
        <v>52</v>
      </c>
      <c r="B57" s="4" t="s">
        <v>11</v>
      </c>
      <c r="C57" s="3">
        <f t="shared" si="11"/>
        <v>23306.52</v>
      </c>
      <c r="D57" s="18">
        <v>19506.52</v>
      </c>
      <c r="E57" s="18">
        <v>3800</v>
      </c>
      <c r="F57" s="3">
        <v>0</v>
      </c>
      <c r="G57" s="3">
        <v>0</v>
      </c>
      <c r="H57" s="3">
        <v>0</v>
      </c>
      <c r="I57" s="3">
        <v>0</v>
      </c>
      <c r="J57" s="12"/>
    </row>
    <row r="58" spans="1:10" ht="15.6">
      <c r="A58" s="29">
        <v>53</v>
      </c>
      <c r="B58" s="4" t="s">
        <v>12</v>
      </c>
      <c r="C58" s="3">
        <f t="shared" si="11"/>
        <v>0</v>
      </c>
      <c r="D58" s="18">
        <v>0</v>
      </c>
      <c r="E58" s="18">
        <v>0</v>
      </c>
      <c r="F58" s="3">
        <v>0</v>
      </c>
      <c r="G58" s="3">
        <v>0</v>
      </c>
      <c r="H58" s="3">
        <v>0</v>
      </c>
      <c r="I58" s="3">
        <v>0</v>
      </c>
      <c r="J58" s="12"/>
    </row>
    <row r="59" spans="1:10" ht="62.4">
      <c r="A59" s="29">
        <v>54</v>
      </c>
      <c r="B59" s="4" t="s">
        <v>31</v>
      </c>
      <c r="C59" s="3">
        <f t="shared" si="11"/>
        <v>1284.5740000000001</v>
      </c>
      <c r="D59" s="18">
        <f t="shared" ref="D59:I59" si="15">SUM(D60:D63)</f>
        <v>0</v>
      </c>
      <c r="E59" s="18">
        <f t="shared" si="15"/>
        <v>1284.5740000000001</v>
      </c>
      <c r="F59" s="3">
        <f t="shared" si="15"/>
        <v>0</v>
      </c>
      <c r="G59" s="3">
        <f t="shared" si="15"/>
        <v>0</v>
      </c>
      <c r="H59" s="3">
        <f t="shared" si="15"/>
        <v>0</v>
      </c>
      <c r="I59" s="3">
        <f t="shared" si="15"/>
        <v>0</v>
      </c>
      <c r="J59" s="12" t="s">
        <v>87</v>
      </c>
    </row>
    <row r="60" spans="1:10" ht="15.6">
      <c r="A60" s="29">
        <v>55</v>
      </c>
      <c r="B60" s="4" t="s">
        <v>9</v>
      </c>
      <c r="C60" s="3">
        <f t="shared" si="11"/>
        <v>0</v>
      </c>
      <c r="D60" s="18">
        <v>0</v>
      </c>
      <c r="E60" s="18">
        <v>0</v>
      </c>
      <c r="F60" s="3">
        <v>0</v>
      </c>
      <c r="G60" s="3">
        <v>0</v>
      </c>
      <c r="H60" s="3">
        <v>0</v>
      </c>
      <c r="I60" s="3">
        <v>0</v>
      </c>
      <c r="J60" s="12"/>
    </row>
    <row r="61" spans="1:10" ht="15.6">
      <c r="A61" s="29">
        <v>56</v>
      </c>
      <c r="B61" s="4" t="s">
        <v>10</v>
      </c>
      <c r="C61" s="3">
        <f t="shared" si="11"/>
        <v>0</v>
      </c>
      <c r="D61" s="18">
        <v>0</v>
      </c>
      <c r="E61" s="18">
        <v>0</v>
      </c>
      <c r="F61" s="3">
        <v>0</v>
      </c>
      <c r="G61" s="3">
        <v>0</v>
      </c>
      <c r="H61" s="3">
        <v>0</v>
      </c>
      <c r="I61" s="3">
        <v>0</v>
      </c>
      <c r="J61" s="12"/>
    </row>
    <row r="62" spans="1:10" ht="15.6">
      <c r="A62" s="29">
        <v>57</v>
      </c>
      <c r="B62" s="4" t="s">
        <v>11</v>
      </c>
      <c r="C62" s="3">
        <f t="shared" si="11"/>
        <v>1284.5740000000001</v>
      </c>
      <c r="D62" s="18">
        <v>0</v>
      </c>
      <c r="E62" s="18">
        <v>1284.5740000000001</v>
      </c>
      <c r="F62" s="3">
        <v>0</v>
      </c>
      <c r="G62" s="3">
        <v>0</v>
      </c>
      <c r="H62" s="3">
        <v>0</v>
      </c>
      <c r="I62" s="3">
        <v>0</v>
      </c>
      <c r="J62" s="12"/>
    </row>
    <row r="63" spans="1:10" ht="15.6">
      <c r="A63" s="29">
        <v>58</v>
      </c>
      <c r="B63" s="4" t="s">
        <v>12</v>
      </c>
      <c r="C63" s="3">
        <f t="shared" si="11"/>
        <v>0</v>
      </c>
      <c r="D63" s="18">
        <v>0</v>
      </c>
      <c r="E63" s="18">
        <v>0</v>
      </c>
      <c r="F63" s="3">
        <v>0</v>
      </c>
      <c r="G63" s="3">
        <v>0</v>
      </c>
      <c r="H63" s="3">
        <v>0</v>
      </c>
      <c r="I63" s="3">
        <v>0</v>
      </c>
      <c r="J63" s="12"/>
    </row>
    <row r="64" spans="1:10" ht="109.2">
      <c r="A64" s="29">
        <v>59</v>
      </c>
      <c r="B64" s="4" t="s">
        <v>32</v>
      </c>
      <c r="C64" s="3">
        <f t="shared" si="11"/>
        <v>31029.43</v>
      </c>
      <c r="D64" s="18">
        <f t="shared" ref="D64:I64" si="16">SUM(D65:D68)</f>
        <v>3897.19</v>
      </c>
      <c r="E64" s="18">
        <f t="shared" si="16"/>
        <v>6422.12</v>
      </c>
      <c r="F64" s="3">
        <f t="shared" si="16"/>
        <v>5683</v>
      </c>
      <c r="G64" s="3">
        <f t="shared" si="16"/>
        <v>5910</v>
      </c>
      <c r="H64" s="3">
        <f t="shared" si="16"/>
        <v>4558.5600000000004</v>
      </c>
      <c r="I64" s="3">
        <f t="shared" si="16"/>
        <v>4558.5600000000004</v>
      </c>
      <c r="J64" s="12" t="s">
        <v>72</v>
      </c>
    </row>
    <row r="65" spans="1:10" ht="15.6">
      <c r="A65" s="29">
        <v>60</v>
      </c>
      <c r="B65" s="4" t="s">
        <v>9</v>
      </c>
      <c r="C65" s="3">
        <f t="shared" si="11"/>
        <v>0</v>
      </c>
      <c r="D65" s="18">
        <v>0</v>
      </c>
      <c r="E65" s="18">
        <v>0</v>
      </c>
      <c r="F65" s="3">
        <v>0</v>
      </c>
      <c r="G65" s="3">
        <v>0</v>
      </c>
      <c r="H65" s="3">
        <v>0</v>
      </c>
      <c r="I65" s="3">
        <v>0</v>
      </c>
      <c r="J65" s="12"/>
    </row>
    <row r="66" spans="1:10" ht="15.6">
      <c r="A66" s="29">
        <v>61</v>
      </c>
      <c r="B66" s="4" t="s">
        <v>10</v>
      </c>
      <c r="C66" s="3">
        <f t="shared" si="11"/>
        <v>0</v>
      </c>
      <c r="D66" s="18">
        <v>0</v>
      </c>
      <c r="E66" s="18">
        <v>0</v>
      </c>
      <c r="F66" s="3">
        <v>0</v>
      </c>
      <c r="G66" s="3">
        <v>0</v>
      </c>
      <c r="H66" s="3">
        <v>0</v>
      </c>
      <c r="I66" s="3">
        <v>0</v>
      </c>
      <c r="J66" s="12"/>
    </row>
    <row r="67" spans="1:10" ht="15.6">
      <c r="A67" s="29">
        <v>62</v>
      </c>
      <c r="B67" s="4" t="s">
        <v>11</v>
      </c>
      <c r="C67" s="3">
        <f t="shared" si="11"/>
        <v>31029.43</v>
      </c>
      <c r="D67" s="18">
        <v>3897.19</v>
      </c>
      <c r="E67" s="18">
        <v>6422.12</v>
      </c>
      <c r="F67" s="3">
        <v>5683</v>
      </c>
      <c r="G67" s="3">
        <v>5910</v>
      </c>
      <c r="H67" s="3">
        <v>4558.5600000000004</v>
      </c>
      <c r="I67" s="3">
        <v>4558.5600000000004</v>
      </c>
      <c r="J67" s="12"/>
    </row>
    <row r="68" spans="1:10" ht="15.6">
      <c r="A68" s="29">
        <v>63</v>
      </c>
      <c r="B68" s="4" t="s">
        <v>12</v>
      </c>
      <c r="C68" s="3">
        <f t="shared" si="11"/>
        <v>0</v>
      </c>
      <c r="D68" s="18">
        <v>0</v>
      </c>
      <c r="E68" s="18">
        <v>0</v>
      </c>
      <c r="F68" s="3">
        <v>0</v>
      </c>
      <c r="G68" s="3">
        <v>0</v>
      </c>
      <c r="H68" s="3">
        <v>0</v>
      </c>
      <c r="I68" s="3">
        <v>0</v>
      </c>
      <c r="J68" s="12"/>
    </row>
    <row r="69" spans="1:10" ht="93.6">
      <c r="A69" s="29">
        <v>64</v>
      </c>
      <c r="B69" s="4" t="s">
        <v>33</v>
      </c>
      <c r="C69" s="3">
        <f t="shared" si="11"/>
        <v>316.39999999999998</v>
      </c>
      <c r="D69" s="18">
        <f t="shared" ref="D69:I69" si="17">SUM(D70:D73)</f>
        <v>174.9</v>
      </c>
      <c r="E69" s="18">
        <f t="shared" si="17"/>
        <v>141.5</v>
      </c>
      <c r="F69" s="3">
        <f t="shared" si="17"/>
        <v>0</v>
      </c>
      <c r="G69" s="3">
        <f t="shared" si="17"/>
        <v>0</v>
      </c>
      <c r="H69" s="3">
        <f t="shared" si="17"/>
        <v>0</v>
      </c>
      <c r="I69" s="3">
        <f t="shared" si="17"/>
        <v>0</v>
      </c>
      <c r="J69" s="12" t="s">
        <v>69</v>
      </c>
    </row>
    <row r="70" spans="1:10" ht="15.6">
      <c r="A70" s="29">
        <v>65</v>
      </c>
      <c r="B70" s="4" t="s">
        <v>9</v>
      </c>
      <c r="C70" s="3">
        <f t="shared" si="11"/>
        <v>0</v>
      </c>
      <c r="D70" s="18">
        <v>0</v>
      </c>
      <c r="E70" s="18">
        <v>0</v>
      </c>
      <c r="F70" s="3">
        <v>0</v>
      </c>
      <c r="G70" s="3">
        <v>0</v>
      </c>
      <c r="H70" s="3">
        <v>0</v>
      </c>
      <c r="I70" s="3">
        <v>0</v>
      </c>
      <c r="J70" s="12"/>
    </row>
    <row r="71" spans="1:10" ht="15.6">
      <c r="A71" s="29">
        <v>66</v>
      </c>
      <c r="B71" s="4" t="s">
        <v>10</v>
      </c>
      <c r="C71" s="3">
        <f>D71+E71+F71+G71+H71+I71</f>
        <v>221.4</v>
      </c>
      <c r="D71" s="18">
        <v>122.4</v>
      </c>
      <c r="E71" s="18">
        <v>99</v>
      </c>
      <c r="F71" s="3">
        <v>0</v>
      </c>
      <c r="G71" s="3">
        <v>0</v>
      </c>
      <c r="H71" s="3">
        <v>0</v>
      </c>
      <c r="I71" s="3">
        <v>0</v>
      </c>
      <c r="J71" s="12"/>
    </row>
    <row r="72" spans="1:10" ht="15.6">
      <c r="A72" s="29">
        <v>67</v>
      </c>
      <c r="B72" s="4" t="s">
        <v>11</v>
      </c>
      <c r="C72" s="3">
        <f t="shared" si="11"/>
        <v>95</v>
      </c>
      <c r="D72" s="18">
        <v>52.5</v>
      </c>
      <c r="E72" s="18">
        <v>42.5</v>
      </c>
      <c r="F72" s="3">
        <v>0</v>
      </c>
      <c r="G72" s="3">
        <v>0</v>
      </c>
      <c r="H72" s="3">
        <v>0</v>
      </c>
      <c r="I72" s="3">
        <v>0</v>
      </c>
      <c r="J72" s="12"/>
    </row>
    <row r="73" spans="1:10" ht="15.6">
      <c r="A73" s="29">
        <v>68</v>
      </c>
      <c r="B73" s="4" t="s">
        <v>12</v>
      </c>
      <c r="C73" s="3">
        <f t="shared" si="11"/>
        <v>0</v>
      </c>
      <c r="D73" s="18">
        <v>0</v>
      </c>
      <c r="E73" s="18">
        <v>0</v>
      </c>
      <c r="F73" s="3">
        <v>0</v>
      </c>
      <c r="G73" s="3">
        <v>0</v>
      </c>
      <c r="H73" s="3">
        <v>0</v>
      </c>
      <c r="I73" s="3">
        <v>0</v>
      </c>
      <c r="J73" s="12"/>
    </row>
    <row r="74" spans="1:10" ht="62.4">
      <c r="A74" s="29">
        <v>101</v>
      </c>
      <c r="B74" s="4" t="s">
        <v>59</v>
      </c>
      <c r="C74" s="3">
        <f t="shared" si="11"/>
        <v>85129.21</v>
      </c>
      <c r="D74" s="18">
        <f t="shared" ref="D74:I74" si="18">SUM(D75:D78)</f>
        <v>85129.21</v>
      </c>
      <c r="E74" s="18">
        <f t="shared" si="18"/>
        <v>0</v>
      </c>
      <c r="F74" s="3">
        <f t="shared" si="18"/>
        <v>0</v>
      </c>
      <c r="G74" s="3">
        <f t="shared" si="18"/>
        <v>0</v>
      </c>
      <c r="H74" s="3">
        <f t="shared" si="18"/>
        <v>0</v>
      </c>
      <c r="I74" s="3">
        <f t="shared" si="18"/>
        <v>0</v>
      </c>
      <c r="J74" s="12" t="s">
        <v>68</v>
      </c>
    </row>
    <row r="75" spans="1:10" ht="15.6">
      <c r="A75" s="29">
        <v>102</v>
      </c>
      <c r="B75" s="4" t="s">
        <v>9</v>
      </c>
      <c r="C75" s="3">
        <f t="shared" si="11"/>
        <v>0</v>
      </c>
      <c r="D75" s="18">
        <v>0</v>
      </c>
      <c r="E75" s="18">
        <v>0</v>
      </c>
      <c r="F75" s="3">
        <v>0</v>
      </c>
      <c r="G75" s="3">
        <v>0</v>
      </c>
      <c r="H75" s="3">
        <v>0</v>
      </c>
      <c r="I75" s="3">
        <v>0</v>
      </c>
      <c r="J75" s="12"/>
    </row>
    <row r="76" spans="1:10" ht="15.6">
      <c r="A76" s="29">
        <v>103</v>
      </c>
      <c r="B76" s="4" t="s">
        <v>10</v>
      </c>
      <c r="C76" s="3">
        <f t="shared" si="11"/>
        <v>0</v>
      </c>
      <c r="D76" s="18">
        <v>0</v>
      </c>
      <c r="E76" s="18">
        <v>0</v>
      </c>
      <c r="F76" s="3">
        <v>0</v>
      </c>
      <c r="G76" s="3">
        <v>0</v>
      </c>
      <c r="H76" s="3">
        <v>0</v>
      </c>
      <c r="I76" s="3">
        <v>0</v>
      </c>
      <c r="J76" s="12"/>
    </row>
    <row r="77" spans="1:10" ht="15.6">
      <c r="A77" s="29">
        <v>104</v>
      </c>
      <c r="B77" s="4" t="s">
        <v>11</v>
      </c>
      <c r="C77" s="3">
        <f t="shared" si="11"/>
        <v>85129.21</v>
      </c>
      <c r="D77" s="18">
        <v>85129.21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2"/>
    </row>
    <row r="78" spans="1:10" ht="15.6">
      <c r="A78" s="29">
        <v>105</v>
      </c>
      <c r="B78" s="4" t="s">
        <v>12</v>
      </c>
      <c r="C78" s="3">
        <f t="shared" si="11"/>
        <v>0</v>
      </c>
      <c r="D78" s="18">
        <v>0</v>
      </c>
      <c r="E78" s="18">
        <v>0</v>
      </c>
      <c r="F78" s="3">
        <v>0</v>
      </c>
      <c r="G78" s="3">
        <v>0</v>
      </c>
      <c r="H78" s="3">
        <v>0</v>
      </c>
      <c r="I78" s="3">
        <v>0</v>
      </c>
      <c r="J78" s="12"/>
    </row>
    <row r="79" spans="1:10" ht="62.4">
      <c r="A79" s="29">
        <v>69</v>
      </c>
      <c r="B79" s="4" t="s">
        <v>73</v>
      </c>
      <c r="C79" s="3">
        <f t="shared" si="11"/>
        <v>0</v>
      </c>
      <c r="D79" s="18">
        <f t="shared" ref="D79:I79" si="19">SUM(D80:D83)</f>
        <v>0</v>
      </c>
      <c r="E79" s="18">
        <f t="shared" si="19"/>
        <v>0</v>
      </c>
      <c r="F79" s="3">
        <f t="shared" si="19"/>
        <v>0</v>
      </c>
      <c r="G79" s="3">
        <f t="shared" si="19"/>
        <v>0</v>
      </c>
      <c r="H79" s="3">
        <f t="shared" si="19"/>
        <v>0</v>
      </c>
      <c r="I79" s="3">
        <f t="shared" si="19"/>
        <v>0</v>
      </c>
      <c r="J79" s="12" t="s">
        <v>28</v>
      </c>
    </row>
    <row r="80" spans="1:10" ht="15.6">
      <c r="A80" s="29">
        <v>70</v>
      </c>
      <c r="B80" s="4" t="s">
        <v>9</v>
      </c>
      <c r="C80" s="3">
        <f t="shared" si="11"/>
        <v>0</v>
      </c>
      <c r="D80" s="18">
        <v>0</v>
      </c>
      <c r="E80" s="18">
        <v>0</v>
      </c>
      <c r="F80" s="3">
        <v>0</v>
      </c>
      <c r="G80" s="3">
        <v>0</v>
      </c>
      <c r="H80" s="3">
        <v>0</v>
      </c>
      <c r="I80" s="3">
        <v>0</v>
      </c>
      <c r="J80" s="12"/>
    </row>
    <row r="81" spans="1:10" ht="15.6">
      <c r="A81" s="29">
        <v>71</v>
      </c>
      <c r="B81" s="4" t="s">
        <v>10</v>
      </c>
      <c r="C81" s="3">
        <f t="shared" si="11"/>
        <v>0</v>
      </c>
      <c r="D81" s="18">
        <v>0</v>
      </c>
      <c r="E81" s="18">
        <v>0</v>
      </c>
      <c r="F81" s="3">
        <v>0</v>
      </c>
      <c r="G81" s="3">
        <v>0</v>
      </c>
      <c r="H81" s="3">
        <v>0</v>
      </c>
      <c r="I81" s="3">
        <v>0</v>
      </c>
      <c r="J81" s="12"/>
    </row>
    <row r="82" spans="1:10" ht="15.6">
      <c r="A82" s="29">
        <v>72</v>
      </c>
      <c r="B82" s="4" t="s">
        <v>11</v>
      </c>
      <c r="C82" s="3">
        <f t="shared" si="11"/>
        <v>0</v>
      </c>
      <c r="D82" s="18">
        <v>0</v>
      </c>
      <c r="E82" s="18">
        <v>0</v>
      </c>
      <c r="F82" s="3">
        <v>0</v>
      </c>
      <c r="G82" s="3">
        <v>0</v>
      </c>
      <c r="H82" s="3">
        <v>0</v>
      </c>
      <c r="I82" s="3">
        <v>0</v>
      </c>
      <c r="J82" s="12"/>
    </row>
    <row r="83" spans="1:10" ht="15.6">
      <c r="A83" s="29">
        <v>73</v>
      </c>
      <c r="B83" s="4" t="s">
        <v>12</v>
      </c>
      <c r="C83" s="3">
        <f t="shared" si="11"/>
        <v>0</v>
      </c>
      <c r="D83" s="18">
        <v>0</v>
      </c>
      <c r="E83" s="18">
        <v>0</v>
      </c>
      <c r="F83" s="3">
        <v>0</v>
      </c>
      <c r="G83" s="3">
        <v>0</v>
      </c>
      <c r="H83" s="3">
        <v>0</v>
      </c>
      <c r="I83" s="3">
        <v>0</v>
      </c>
      <c r="J83" s="12"/>
    </row>
    <row r="84" spans="1:10" ht="87.75" customHeight="1">
      <c r="A84" s="29">
        <v>74</v>
      </c>
      <c r="B84" s="4" t="s">
        <v>74</v>
      </c>
      <c r="C84" s="3">
        <f>D84+E84+F84+G84+H84+I84</f>
        <v>263.72000000000003</v>
      </c>
      <c r="D84" s="18">
        <f t="shared" ref="D84:I84" si="20">SUM(D85:D88)</f>
        <v>263.72000000000003</v>
      </c>
      <c r="E84" s="18">
        <f t="shared" si="20"/>
        <v>0</v>
      </c>
      <c r="F84" s="3">
        <f t="shared" si="20"/>
        <v>0</v>
      </c>
      <c r="G84" s="3">
        <f t="shared" si="20"/>
        <v>0</v>
      </c>
      <c r="H84" s="3">
        <f t="shared" si="20"/>
        <v>0</v>
      </c>
      <c r="I84" s="3">
        <f t="shared" si="20"/>
        <v>0</v>
      </c>
      <c r="J84" s="13" t="s">
        <v>67</v>
      </c>
    </row>
    <row r="85" spans="1:10" ht="15.6">
      <c r="A85" s="29">
        <v>75</v>
      </c>
      <c r="B85" s="4" t="s">
        <v>9</v>
      </c>
      <c r="C85" s="3">
        <f>D85+E85+F85+G85+H85+I85</f>
        <v>0</v>
      </c>
      <c r="D85" s="18">
        <v>0</v>
      </c>
      <c r="E85" s="18">
        <v>0</v>
      </c>
      <c r="F85" s="3">
        <v>0</v>
      </c>
      <c r="G85" s="3">
        <v>0</v>
      </c>
      <c r="H85" s="3">
        <v>0</v>
      </c>
      <c r="I85" s="3">
        <v>0</v>
      </c>
      <c r="J85" s="13"/>
    </row>
    <row r="86" spans="1:10" ht="15.6">
      <c r="A86" s="29">
        <v>76</v>
      </c>
      <c r="B86" s="4" t="s">
        <v>10</v>
      </c>
      <c r="C86" s="3">
        <f>D86+E86+F86+G86+H86+I86</f>
        <v>0</v>
      </c>
      <c r="D86" s="18">
        <v>0</v>
      </c>
      <c r="E86" s="18">
        <v>0</v>
      </c>
      <c r="F86" s="3">
        <v>0</v>
      </c>
      <c r="G86" s="3">
        <v>0</v>
      </c>
      <c r="H86" s="3">
        <v>0</v>
      </c>
      <c r="I86" s="3">
        <v>0</v>
      </c>
      <c r="J86" s="13"/>
    </row>
    <row r="87" spans="1:10" ht="15.6">
      <c r="A87" s="29">
        <v>77</v>
      </c>
      <c r="B87" s="4" t="s">
        <v>11</v>
      </c>
      <c r="C87" s="3">
        <f>D87+E87+F87+G87+H87+I87</f>
        <v>263.72000000000003</v>
      </c>
      <c r="D87" s="18">
        <v>263.72000000000003</v>
      </c>
      <c r="E87" s="18">
        <v>0</v>
      </c>
      <c r="F87" s="3">
        <v>0</v>
      </c>
      <c r="G87" s="3">
        <v>0</v>
      </c>
      <c r="H87" s="3">
        <v>0</v>
      </c>
      <c r="I87" s="3">
        <v>0</v>
      </c>
      <c r="J87" s="13"/>
    </row>
    <row r="88" spans="1:10" ht="15.6">
      <c r="A88" s="29">
        <v>78</v>
      </c>
      <c r="B88" s="4" t="s">
        <v>12</v>
      </c>
      <c r="C88" s="3">
        <f>D88+E88+F88+G88+H88+I88</f>
        <v>0</v>
      </c>
      <c r="D88" s="18">
        <v>0</v>
      </c>
      <c r="E88" s="18">
        <v>0</v>
      </c>
      <c r="F88" s="3">
        <v>0</v>
      </c>
      <c r="G88" s="3">
        <v>0</v>
      </c>
      <c r="H88" s="3">
        <v>0</v>
      </c>
      <c r="I88" s="3">
        <v>0</v>
      </c>
      <c r="J88" s="13"/>
    </row>
    <row r="89" spans="1:10" ht="109.2">
      <c r="A89" s="29">
        <v>79</v>
      </c>
      <c r="B89" s="4" t="s">
        <v>75</v>
      </c>
      <c r="C89" s="3">
        <f t="shared" ref="C89:C103" si="21">D89+E89+F89+G89+H89+I89</f>
        <v>1358.65</v>
      </c>
      <c r="D89" s="18">
        <f t="shared" ref="D89:I89" si="22">SUM(D90:D93)</f>
        <v>1358.65</v>
      </c>
      <c r="E89" s="18">
        <f t="shared" si="22"/>
        <v>0</v>
      </c>
      <c r="F89" s="3">
        <f t="shared" si="22"/>
        <v>0</v>
      </c>
      <c r="G89" s="3">
        <f t="shared" si="22"/>
        <v>0</v>
      </c>
      <c r="H89" s="3">
        <f t="shared" si="22"/>
        <v>0</v>
      </c>
      <c r="I89" s="3">
        <f t="shared" si="22"/>
        <v>0</v>
      </c>
      <c r="J89" s="13" t="s">
        <v>67</v>
      </c>
    </row>
    <row r="90" spans="1:10" ht="15.6">
      <c r="A90" s="29">
        <v>80</v>
      </c>
      <c r="B90" s="4" t="s">
        <v>9</v>
      </c>
      <c r="C90" s="3">
        <f t="shared" si="21"/>
        <v>0</v>
      </c>
      <c r="D90" s="18">
        <v>0</v>
      </c>
      <c r="E90" s="18">
        <v>0</v>
      </c>
      <c r="F90" s="3">
        <v>0</v>
      </c>
      <c r="G90" s="3">
        <v>0</v>
      </c>
      <c r="H90" s="3">
        <v>0</v>
      </c>
      <c r="I90" s="3">
        <v>0</v>
      </c>
      <c r="J90" s="27"/>
    </row>
    <row r="91" spans="1:10" ht="15.6">
      <c r="A91" s="29">
        <v>81</v>
      </c>
      <c r="B91" s="4" t="s">
        <v>10</v>
      </c>
      <c r="C91" s="3">
        <f t="shared" si="21"/>
        <v>1358.65</v>
      </c>
      <c r="D91" s="18">
        <v>1358.65</v>
      </c>
      <c r="E91" s="18">
        <v>0</v>
      </c>
      <c r="F91" s="3">
        <v>0</v>
      </c>
      <c r="G91" s="3">
        <v>0</v>
      </c>
      <c r="H91" s="3">
        <v>0</v>
      </c>
      <c r="I91" s="3">
        <v>0</v>
      </c>
      <c r="J91" s="27"/>
    </row>
    <row r="92" spans="1:10" ht="15.6">
      <c r="A92" s="29">
        <v>82</v>
      </c>
      <c r="B92" s="4" t="s">
        <v>11</v>
      </c>
      <c r="C92" s="3">
        <f t="shared" si="21"/>
        <v>0</v>
      </c>
      <c r="D92" s="18">
        <v>0</v>
      </c>
      <c r="E92" s="18">
        <v>0</v>
      </c>
      <c r="F92" s="3">
        <v>0</v>
      </c>
      <c r="G92" s="3">
        <v>0</v>
      </c>
      <c r="H92" s="3">
        <v>0</v>
      </c>
      <c r="I92" s="3">
        <v>0</v>
      </c>
      <c r="J92" s="27"/>
    </row>
    <row r="93" spans="1:10" ht="15.6">
      <c r="A93" s="29">
        <v>83</v>
      </c>
      <c r="B93" s="4" t="s">
        <v>12</v>
      </c>
      <c r="C93" s="3">
        <f t="shared" si="21"/>
        <v>0</v>
      </c>
      <c r="D93" s="18">
        <v>0</v>
      </c>
      <c r="E93" s="18">
        <v>0</v>
      </c>
      <c r="F93" s="3">
        <v>0</v>
      </c>
      <c r="G93" s="3">
        <v>0</v>
      </c>
      <c r="H93" s="3">
        <v>0</v>
      </c>
      <c r="I93" s="3">
        <v>0</v>
      </c>
      <c r="J93" s="27"/>
    </row>
    <row r="94" spans="1:10" s="19" customFormat="1" ht="109.2">
      <c r="A94" s="29">
        <v>84</v>
      </c>
      <c r="B94" s="4" t="s">
        <v>60</v>
      </c>
      <c r="C94" s="3">
        <f t="shared" si="21"/>
        <v>263</v>
      </c>
      <c r="D94" s="18">
        <f t="shared" ref="D94:I94" si="23">SUM(D95:D98)</f>
        <v>263</v>
      </c>
      <c r="E94" s="18">
        <f t="shared" si="23"/>
        <v>0</v>
      </c>
      <c r="F94" s="3">
        <f t="shared" si="23"/>
        <v>0</v>
      </c>
      <c r="G94" s="3">
        <f t="shared" si="23"/>
        <v>0</v>
      </c>
      <c r="H94" s="3">
        <f t="shared" si="23"/>
        <v>0</v>
      </c>
      <c r="I94" s="3">
        <f t="shared" si="23"/>
        <v>0</v>
      </c>
      <c r="J94" s="13" t="s">
        <v>65</v>
      </c>
    </row>
    <row r="95" spans="1:10" s="19" customFormat="1" ht="15.6">
      <c r="A95" s="29">
        <v>85</v>
      </c>
      <c r="B95" s="4" t="s">
        <v>9</v>
      </c>
      <c r="C95" s="3">
        <f t="shared" si="21"/>
        <v>0</v>
      </c>
      <c r="D95" s="18">
        <v>0</v>
      </c>
      <c r="E95" s="18">
        <v>0</v>
      </c>
      <c r="F95" s="3">
        <v>0</v>
      </c>
      <c r="G95" s="3">
        <v>0</v>
      </c>
      <c r="H95" s="3">
        <v>0</v>
      </c>
      <c r="I95" s="3">
        <v>0</v>
      </c>
      <c r="J95" s="27"/>
    </row>
    <row r="96" spans="1:10" s="19" customFormat="1" ht="15.6">
      <c r="A96" s="29">
        <v>86</v>
      </c>
      <c r="B96" s="4" t="s">
        <v>10</v>
      </c>
      <c r="C96" s="3">
        <f t="shared" si="21"/>
        <v>184.1</v>
      </c>
      <c r="D96" s="18">
        <v>184.1</v>
      </c>
      <c r="E96" s="18">
        <v>0</v>
      </c>
      <c r="F96" s="3">
        <v>0</v>
      </c>
      <c r="G96" s="3">
        <v>0</v>
      </c>
      <c r="H96" s="3">
        <v>0</v>
      </c>
      <c r="I96" s="3">
        <v>0</v>
      </c>
      <c r="J96" s="27"/>
    </row>
    <row r="97" spans="1:10" s="19" customFormat="1" ht="15.6">
      <c r="A97" s="29">
        <v>87</v>
      </c>
      <c r="B97" s="4" t="s">
        <v>11</v>
      </c>
      <c r="C97" s="3">
        <f t="shared" si="21"/>
        <v>78.900000000000006</v>
      </c>
      <c r="D97" s="18">
        <v>78.900000000000006</v>
      </c>
      <c r="E97" s="18">
        <v>0</v>
      </c>
      <c r="F97" s="3">
        <v>0</v>
      </c>
      <c r="G97" s="3">
        <v>0</v>
      </c>
      <c r="H97" s="3">
        <v>0</v>
      </c>
      <c r="I97" s="3">
        <v>0</v>
      </c>
      <c r="J97" s="27"/>
    </row>
    <row r="98" spans="1:10" s="19" customFormat="1" ht="15.6">
      <c r="A98" s="29">
        <v>88</v>
      </c>
      <c r="B98" s="4" t="s">
        <v>12</v>
      </c>
      <c r="C98" s="3">
        <f t="shared" si="21"/>
        <v>0</v>
      </c>
      <c r="D98" s="18">
        <v>0</v>
      </c>
      <c r="E98" s="18">
        <v>0</v>
      </c>
      <c r="F98" s="3">
        <v>0</v>
      </c>
      <c r="G98" s="3">
        <v>0</v>
      </c>
      <c r="H98" s="3">
        <v>0</v>
      </c>
      <c r="I98" s="3">
        <v>0</v>
      </c>
      <c r="J98" s="27"/>
    </row>
    <row r="99" spans="1:10" s="19" customFormat="1" ht="93.6">
      <c r="A99" s="29">
        <v>89</v>
      </c>
      <c r="B99" s="4" t="s">
        <v>61</v>
      </c>
      <c r="C99" s="3">
        <f t="shared" si="21"/>
        <v>113.28999999999999</v>
      </c>
      <c r="D99" s="18">
        <f>SUM(D100:D103)</f>
        <v>113.28999999999999</v>
      </c>
      <c r="E99" s="18">
        <f>E100+E101+E102+E103</f>
        <v>0</v>
      </c>
      <c r="F99" s="3">
        <f>SUM(F100:F103)</f>
        <v>0</v>
      </c>
      <c r="G99" s="3">
        <f>SUM(G100:G103)</f>
        <v>0</v>
      </c>
      <c r="H99" s="3">
        <f>SUM(H100:H103)</f>
        <v>0</v>
      </c>
      <c r="I99" s="3">
        <f>SUM(I100:I103)</f>
        <v>0</v>
      </c>
      <c r="J99" s="13" t="s">
        <v>66</v>
      </c>
    </row>
    <row r="100" spans="1:10" s="19" customFormat="1" ht="15.6">
      <c r="A100" s="29">
        <v>90</v>
      </c>
      <c r="B100" s="4" t="s">
        <v>9</v>
      </c>
      <c r="C100" s="3">
        <f t="shared" si="21"/>
        <v>55.51</v>
      </c>
      <c r="D100" s="18">
        <v>55.51</v>
      </c>
      <c r="E100" s="18">
        <v>0</v>
      </c>
      <c r="F100" s="18">
        <v>0</v>
      </c>
      <c r="G100" s="18">
        <v>0</v>
      </c>
      <c r="H100" s="18">
        <v>0</v>
      </c>
      <c r="I100" s="3">
        <v>0</v>
      </c>
      <c r="J100" s="27"/>
    </row>
    <row r="101" spans="1:10" s="19" customFormat="1" ht="15.6">
      <c r="A101" s="29">
        <v>91</v>
      </c>
      <c r="B101" s="4" t="s">
        <v>10</v>
      </c>
      <c r="C101" s="3">
        <f t="shared" si="21"/>
        <v>23.79</v>
      </c>
      <c r="D101" s="18">
        <v>23.79</v>
      </c>
      <c r="E101" s="18">
        <v>0</v>
      </c>
      <c r="F101" s="18">
        <v>0</v>
      </c>
      <c r="G101" s="18">
        <v>0</v>
      </c>
      <c r="H101" s="18">
        <v>0</v>
      </c>
      <c r="I101" s="3">
        <v>0</v>
      </c>
      <c r="J101" s="27"/>
    </row>
    <row r="102" spans="1:10" s="19" customFormat="1" ht="15.6">
      <c r="A102" s="29">
        <v>92</v>
      </c>
      <c r="B102" s="4" t="s">
        <v>11</v>
      </c>
      <c r="C102" s="3">
        <f t="shared" si="21"/>
        <v>33.99</v>
      </c>
      <c r="D102" s="18">
        <v>33.99</v>
      </c>
      <c r="E102" s="18">
        <v>0</v>
      </c>
      <c r="F102" s="18">
        <v>0</v>
      </c>
      <c r="G102" s="18">
        <v>0</v>
      </c>
      <c r="H102" s="18">
        <v>0</v>
      </c>
      <c r="I102" s="3">
        <v>0</v>
      </c>
      <c r="J102" s="27"/>
    </row>
    <row r="103" spans="1:10" s="19" customFormat="1" ht="15.6">
      <c r="A103" s="29">
        <v>93</v>
      </c>
      <c r="B103" s="4" t="s">
        <v>12</v>
      </c>
      <c r="C103" s="3">
        <f t="shared" si="21"/>
        <v>0</v>
      </c>
      <c r="D103" s="18">
        <v>0</v>
      </c>
      <c r="E103" s="18">
        <v>0</v>
      </c>
      <c r="F103" s="3">
        <v>0</v>
      </c>
      <c r="G103" s="3">
        <v>0</v>
      </c>
      <c r="H103" s="3">
        <v>0</v>
      </c>
      <c r="I103" s="3">
        <v>0</v>
      </c>
      <c r="J103" s="27"/>
    </row>
    <row r="104" spans="1:10" s="19" customFormat="1" ht="62.4">
      <c r="A104" s="29">
        <v>94</v>
      </c>
      <c r="B104" s="4" t="s">
        <v>62</v>
      </c>
      <c r="C104" s="3">
        <f>D104+E104+F104+G104+H104+I104</f>
        <v>10871.89</v>
      </c>
      <c r="D104" s="18">
        <f t="shared" ref="D104:I104" si="24">SUM(D105:D108)</f>
        <v>3239.25</v>
      </c>
      <c r="E104" s="18">
        <f t="shared" si="24"/>
        <v>0</v>
      </c>
      <c r="F104" s="3">
        <f t="shared" si="24"/>
        <v>0</v>
      </c>
      <c r="G104" s="3">
        <f t="shared" si="24"/>
        <v>0</v>
      </c>
      <c r="H104" s="21">
        <f t="shared" si="24"/>
        <v>3816.32</v>
      </c>
      <c r="I104" s="21">
        <f t="shared" si="24"/>
        <v>3816.32</v>
      </c>
      <c r="J104" s="13" t="s">
        <v>66</v>
      </c>
    </row>
    <row r="105" spans="1:10" s="19" customFormat="1" ht="15.6">
      <c r="A105" s="29">
        <v>95</v>
      </c>
      <c r="B105" s="4" t="s">
        <v>9</v>
      </c>
      <c r="C105" s="3">
        <f>D105+E105+F105+G105+H105+I105</f>
        <v>0</v>
      </c>
      <c r="D105" s="18">
        <v>0</v>
      </c>
      <c r="E105" s="18">
        <v>0</v>
      </c>
      <c r="F105" s="3">
        <v>0</v>
      </c>
      <c r="G105" s="3">
        <v>0</v>
      </c>
      <c r="H105" s="21">
        <v>0</v>
      </c>
      <c r="I105" s="21">
        <v>0</v>
      </c>
      <c r="J105" s="27"/>
    </row>
    <row r="106" spans="1:10" s="19" customFormat="1" ht="15.6">
      <c r="A106" s="29">
        <v>96</v>
      </c>
      <c r="B106" s="4" t="s">
        <v>10</v>
      </c>
      <c r="C106" s="3">
        <f>D106+E106+F106+G106+H106+I106</f>
        <v>0</v>
      </c>
      <c r="D106" s="18">
        <v>0</v>
      </c>
      <c r="E106" s="18">
        <v>0</v>
      </c>
      <c r="F106" s="3">
        <v>0</v>
      </c>
      <c r="G106" s="3">
        <v>0</v>
      </c>
      <c r="H106" s="21">
        <v>0</v>
      </c>
      <c r="I106" s="21">
        <v>0</v>
      </c>
      <c r="J106" s="27"/>
    </row>
    <row r="107" spans="1:10" s="19" customFormat="1" ht="15.6">
      <c r="A107" s="29">
        <v>97</v>
      </c>
      <c r="B107" s="4" t="s">
        <v>11</v>
      </c>
      <c r="C107" s="3">
        <f>D107+E107+F107+G107+H107+I107</f>
        <v>10871.89</v>
      </c>
      <c r="D107" s="18">
        <v>3239.25</v>
      </c>
      <c r="E107" s="18">
        <v>0</v>
      </c>
      <c r="F107" s="3">
        <v>0</v>
      </c>
      <c r="G107" s="3">
        <v>0</v>
      </c>
      <c r="H107" s="21">
        <v>3816.32</v>
      </c>
      <c r="I107" s="21">
        <v>3816.32</v>
      </c>
      <c r="J107" s="27"/>
    </row>
    <row r="108" spans="1:10" s="19" customFormat="1" ht="15.6">
      <c r="A108" s="29">
        <v>98</v>
      </c>
      <c r="B108" s="4" t="s">
        <v>12</v>
      </c>
      <c r="C108" s="3">
        <f>D108+E108+F108+G108+H108+I108</f>
        <v>0</v>
      </c>
      <c r="D108" s="18">
        <v>0</v>
      </c>
      <c r="E108" s="18">
        <v>0</v>
      </c>
      <c r="F108" s="3">
        <v>0</v>
      </c>
      <c r="G108" s="3">
        <v>0</v>
      </c>
      <c r="H108" s="3">
        <v>0</v>
      </c>
      <c r="I108" s="3">
        <v>0</v>
      </c>
      <c r="J108" s="27"/>
    </row>
    <row r="109" spans="1:10" s="20" customFormat="1" ht="93.6">
      <c r="A109" s="29">
        <v>99</v>
      </c>
      <c r="B109" s="17" t="s">
        <v>63</v>
      </c>
      <c r="C109" s="18">
        <f t="shared" ref="C109:I109" si="25">C110+C111+C112+C113</f>
        <v>0</v>
      </c>
      <c r="D109" s="18">
        <f t="shared" si="25"/>
        <v>0</v>
      </c>
      <c r="E109" s="18">
        <f t="shared" si="25"/>
        <v>0</v>
      </c>
      <c r="F109" s="18">
        <f t="shared" si="25"/>
        <v>0</v>
      </c>
      <c r="G109" s="18">
        <f t="shared" si="25"/>
        <v>0</v>
      </c>
      <c r="H109" s="18">
        <f t="shared" si="25"/>
        <v>0</v>
      </c>
      <c r="I109" s="18">
        <f t="shared" si="25"/>
        <v>0</v>
      </c>
      <c r="J109" s="28" t="s">
        <v>65</v>
      </c>
    </row>
    <row r="110" spans="1:10" s="20" customFormat="1" ht="15.6">
      <c r="A110" s="29">
        <v>100</v>
      </c>
      <c r="B110" s="17" t="s">
        <v>9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/>
    </row>
    <row r="111" spans="1:10" s="20" customFormat="1" ht="15.6">
      <c r="A111" s="29">
        <v>101</v>
      </c>
      <c r="B111" s="17" t="s">
        <v>10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/>
    </row>
    <row r="112" spans="1:10" s="20" customFormat="1" ht="15.6">
      <c r="A112" s="29">
        <v>102</v>
      </c>
      <c r="B112" s="17" t="s">
        <v>11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/>
    </row>
    <row r="113" spans="1:10" s="20" customFormat="1" ht="15.6">
      <c r="A113" s="29">
        <v>103</v>
      </c>
      <c r="B113" s="22" t="s">
        <v>12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/>
    </row>
    <row r="114" spans="1:10" s="19" customFormat="1" ht="78">
      <c r="A114" s="29">
        <v>104</v>
      </c>
      <c r="B114" s="4" t="s">
        <v>64</v>
      </c>
      <c r="C114" s="3">
        <f t="shared" ref="C114:I114" si="26">C115+C116+C117+C118</f>
        <v>0</v>
      </c>
      <c r="D114" s="18">
        <f t="shared" si="26"/>
        <v>0</v>
      </c>
      <c r="E114" s="18">
        <f t="shared" si="26"/>
        <v>0</v>
      </c>
      <c r="F114" s="3">
        <f t="shared" si="26"/>
        <v>0</v>
      </c>
      <c r="G114" s="3">
        <f t="shared" si="26"/>
        <v>0</v>
      </c>
      <c r="H114" s="3">
        <f t="shared" si="26"/>
        <v>0</v>
      </c>
      <c r="I114" s="3">
        <f t="shared" si="26"/>
        <v>0</v>
      </c>
      <c r="J114" s="3" t="s">
        <v>66</v>
      </c>
    </row>
    <row r="115" spans="1:10" s="19" customFormat="1" ht="15.6">
      <c r="A115" s="29">
        <v>105</v>
      </c>
      <c r="B115" s="4" t="s">
        <v>9</v>
      </c>
      <c r="C115" s="3">
        <v>0</v>
      </c>
      <c r="D115" s="18">
        <v>0</v>
      </c>
      <c r="E115" s="18">
        <v>0</v>
      </c>
      <c r="F115" s="3">
        <v>0</v>
      </c>
      <c r="G115" s="3">
        <v>0</v>
      </c>
      <c r="H115" s="3">
        <v>0</v>
      </c>
      <c r="I115" s="3">
        <v>0</v>
      </c>
      <c r="J115" s="3"/>
    </row>
    <row r="116" spans="1:10" s="19" customFormat="1" ht="15.6">
      <c r="A116" s="29">
        <v>106</v>
      </c>
      <c r="B116" s="4" t="s">
        <v>10</v>
      </c>
      <c r="C116" s="3">
        <v>0</v>
      </c>
      <c r="D116" s="18">
        <v>0</v>
      </c>
      <c r="E116" s="18">
        <v>0</v>
      </c>
      <c r="F116" s="3">
        <v>0</v>
      </c>
      <c r="G116" s="3">
        <v>0</v>
      </c>
      <c r="H116" s="3">
        <v>0</v>
      </c>
      <c r="I116" s="3">
        <v>0</v>
      </c>
      <c r="J116" s="3"/>
    </row>
    <row r="117" spans="1:10" s="19" customFormat="1" ht="15.6">
      <c r="A117" s="29">
        <v>107</v>
      </c>
      <c r="B117" s="4" t="s">
        <v>11</v>
      </c>
      <c r="C117" s="3">
        <v>0</v>
      </c>
      <c r="D117" s="18">
        <v>0</v>
      </c>
      <c r="E117" s="18">
        <v>0</v>
      </c>
      <c r="F117" s="3">
        <v>0</v>
      </c>
      <c r="G117" s="3">
        <v>0</v>
      </c>
      <c r="H117" s="3">
        <v>0</v>
      </c>
      <c r="I117" s="3">
        <v>0</v>
      </c>
      <c r="J117" s="3"/>
    </row>
    <row r="118" spans="1:10" s="19" customFormat="1" ht="15.6">
      <c r="A118" s="29">
        <v>108</v>
      </c>
      <c r="B118" s="4" t="s">
        <v>12</v>
      </c>
      <c r="C118" s="3">
        <v>0</v>
      </c>
      <c r="D118" s="18">
        <v>0</v>
      </c>
      <c r="E118" s="18">
        <v>0</v>
      </c>
      <c r="F118" s="3">
        <v>0</v>
      </c>
      <c r="G118" s="3">
        <v>0</v>
      </c>
      <c r="H118" s="3">
        <v>0</v>
      </c>
      <c r="I118" s="3">
        <v>0</v>
      </c>
      <c r="J118" s="3"/>
    </row>
    <row r="119" spans="1:10" ht="202.8">
      <c r="A119" s="29">
        <v>109</v>
      </c>
      <c r="B119" s="4" t="s">
        <v>77</v>
      </c>
      <c r="C119" s="3">
        <f>C120+C121+C122+C123</f>
        <v>2865</v>
      </c>
      <c r="D119" s="18">
        <f>D120+D121+D122+D123</f>
        <v>2865</v>
      </c>
      <c r="E119" s="18">
        <f>E120+E121+E122+E123</f>
        <v>0</v>
      </c>
      <c r="F119" s="3">
        <f>F120+F121++F122+F123</f>
        <v>0</v>
      </c>
      <c r="G119" s="3">
        <f>G120+G121+G122+G123</f>
        <v>0</v>
      </c>
      <c r="H119" s="3">
        <f>H120+H121+H122+H123</f>
        <v>0</v>
      </c>
      <c r="I119" s="3">
        <f>I120+I121+I122+I123</f>
        <v>0</v>
      </c>
      <c r="J119" s="3" t="s">
        <v>76</v>
      </c>
    </row>
    <row r="120" spans="1:10" ht="15.6">
      <c r="A120" s="29">
        <v>110</v>
      </c>
      <c r="B120" s="4" t="s">
        <v>9</v>
      </c>
      <c r="C120" s="3">
        <v>0</v>
      </c>
      <c r="D120" s="18">
        <v>0</v>
      </c>
      <c r="E120" s="18">
        <v>0</v>
      </c>
      <c r="F120" s="3">
        <v>0</v>
      </c>
      <c r="G120" s="3">
        <v>0</v>
      </c>
      <c r="H120" s="3">
        <v>0</v>
      </c>
      <c r="I120" s="3">
        <v>0</v>
      </c>
      <c r="J120" s="3"/>
    </row>
    <row r="121" spans="1:10" ht="15.6">
      <c r="A121" s="29">
        <v>111</v>
      </c>
      <c r="B121" s="4" t="s">
        <v>10</v>
      </c>
      <c r="C121" s="3">
        <f>D121+E121+F121+G121+H121+I121</f>
        <v>2865</v>
      </c>
      <c r="D121" s="18">
        <v>2865</v>
      </c>
      <c r="E121" s="18">
        <v>0</v>
      </c>
      <c r="F121" s="3">
        <v>0</v>
      </c>
      <c r="G121" s="3">
        <v>0</v>
      </c>
      <c r="H121" s="3">
        <v>0</v>
      </c>
      <c r="I121" s="3">
        <v>0</v>
      </c>
      <c r="J121" s="3"/>
    </row>
    <row r="122" spans="1:10" ht="15.6">
      <c r="A122" s="29">
        <v>112</v>
      </c>
      <c r="B122" s="4" t="s">
        <v>11</v>
      </c>
      <c r="C122" s="3">
        <v>0</v>
      </c>
      <c r="D122" s="18">
        <v>0</v>
      </c>
      <c r="E122" s="18">
        <v>0</v>
      </c>
      <c r="F122" s="3">
        <v>0</v>
      </c>
      <c r="G122" s="3">
        <v>0</v>
      </c>
      <c r="H122" s="3">
        <v>0</v>
      </c>
      <c r="I122" s="3">
        <v>0</v>
      </c>
      <c r="J122" s="3"/>
    </row>
    <row r="123" spans="1:10" ht="15.6">
      <c r="A123" s="29">
        <v>113</v>
      </c>
      <c r="B123" s="4" t="s">
        <v>12</v>
      </c>
      <c r="C123" s="3">
        <v>0</v>
      </c>
      <c r="D123" s="18">
        <v>0</v>
      </c>
      <c r="E123" s="18">
        <v>0</v>
      </c>
      <c r="F123" s="3">
        <v>0</v>
      </c>
      <c r="G123" s="3">
        <v>0</v>
      </c>
      <c r="H123" s="3">
        <v>0</v>
      </c>
      <c r="I123" s="3">
        <v>0</v>
      </c>
      <c r="J123" s="3"/>
    </row>
    <row r="124" spans="1:10" ht="15.6">
      <c r="A124" s="29">
        <v>114</v>
      </c>
      <c r="B124" s="41" t="s">
        <v>40</v>
      </c>
      <c r="C124" s="41"/>
      <c r="D124" s="41"/>
      <c r="E124" s="41"/>
      <c r="F124" s="41"/>
      <c r="G124" s="41"/>
      <c r="H124" s="41"/>
      <c r="I124" s="41"/>
      <c r="J124" s="42"/>
    </row>
    <row r="125" spans="1:10" ht="31.2">
      <c r="A125" s="29">
        <v>115</v>
      </c>
      <c r="B125" s="4" t="s">
        <v>21</v>
      </c>
      <c r="C125" s="3">
        <f>SUM(C126:C129)</f>
        <v>276292.64899999998</v>
      </c>
      <c r="D125" s="18">
        <f t="shared" ref="D125:I125" si="27">SUM(D126:D129)</f>
        <v>0</v>
      </c>
      <c r="E125" s="18">
        <f>SUM(E126:E129)</f>
        <v>120052.87700000001</v>
      </c>
      <c r="F125" s="3">
        <f t="shared" si="27"/>
        <v>110427</v>
      </c>
      <c r="G125" s="3">
        <f t="shared" si="27"/>
        <v>118261.99799999999</v>
      </c>
      <c r="H125" s="3">
        <f t="shared" si="27"/>
        <v>98380.07</v>
      </c>
      <c r="I125" s="3">
        <f t="shared" si="27"/>
        <v>98380.07</v>
      </c>
      <c r="J125" s="3"/>
    </row>
    <row r="126" spans="1:10" ht="15.6">
      <c r="A126" s="29">
        <v>116</v>
      </c>
      <c r="B126" s="4" t="s">
        <v>9</v>
      </c>
      <c r="C126" s="3">
        <f>C132+C142</f>
        <v>99</v>
      </c>
      <c r="D126" s="18">
        <f t="shared" ref="D126:I129" si="28">D132</f>
        <v>0</v>
      </c>
      <c r="E126" s="18">
        <f t="shared" si="28"/>
        <v>49.5</v>
      </c>
      <c r="F126" s="3">
        <f t="shared" si="28"/>
        <v>0</v>
      </c>
      <c r="G126" s="3">
        <f t="shared" si="28"/>
        <v>0</v>
      </c>
      <c r="H126" s="3">
        <f t="shared" si="28"/>
        <v>0</v>
      </c>
      <c r="I126" s="3">
        <f t="shared" si="28"/>
        <v>0</v>
      </c>
      <c r="J126" s="3"/>
    </row>
    <row r="127" spans="1:10" ht="15.6">
      <c r="A127" s="29">
        <v>117</v>
      </c>
      <c r="B127" s="4" t="s">
        <v>10</v>
      </c>
      <c r="C127" s="3">
        <f>C133</f>
        <v>1351.8</v>
      </c>
      <c r="D127" s="18">
        <f t="shared" si="28"/>
        <v>0</v>
      </c>
      <c r="E127" s="18">
        <f t="shared" si="28"/>
        <v>1351.8</v>
      </c>
      <c r="F127" s="3">
        <f t="shared" si="28"/>
        <v>0</v>
      </c>
      <c r="G127" s="3">
        <f t="shared" si="28"/>
        <v>0</v>
      </c>
      <c r="H127" s="3">
        <f t="shared" si="28"/>
        <v>0</v>
      </c>
      <c r="I127" s="3">
        <f t="shared" si="28"/>
        <v>0</v>
      </c>
      <c r="J127" s="3"/>
    </row>
    <row r="128" spans="1:10" ht="15.6">
      <c r="A128" s="29">
        <v>118</v>
      </c>
      <c r="B128" s="4" t="s">
        <v>11</v>
      </c>
      <c r="C128" s="3">
        <f>C134</f>
        <v>267209.20899999997</v>
      </c>
      <c r="D128" s="18">
        <f t="shared" si="28"/>
        <v>0</v>
      </c>
      <c r="E128" s="18">
        <f t="shared" si="28"/>
        <v>118651.577</v>
      </c>
      <c r="F128" s="3">
        <f t="shared" si="28"/>
        <v>110427</v>
      </c>
      <c r="G128" s="3">
        <f t="shared" si="28"/>
        <v>118261.99799999999</v>
      </c>
      <c r="H128" s="3">
        <f t="shared" si="28"/>
        <v>98380.07</v>
      </c>
      <c r="I128" s="3">
        <f t="shared" si="28"/>
        <v>98380.07</v>
      </c>
      <c r="J128" s="3"/>
    </row>
    <row r="129" spans="1:10" ht="15.6">
      <c r="A129" s="29">
        <v>119</v>
      </c>
      <c r="B129" s="4" t="s">
        <v>12</v>
      </c>
      <c r="C129" s="3">
        <f>C140+C146</f>
        <v>7632.64</v>
      </c>
      <c r="D129" s="18">
        <f t="shared" si="28"/>
        <v>0</v>
      </c>
      <c r="E129" s="18">
        <f t="shared" si="28"/>
        <v>0</v>
      </c>
      <c r="F129" s="3">
        <f t="shared" si="28"/>
        <v>0</v>
      </c>
      <c r="G129" s="3">
        <f t="shared" si="28"/>
        <v>0</v>
      </c>
      <c r="H129" s="3">
        <f t="shared" si="28"/>
        <v>0</v>
      </c>
      <c r="I129" s="3">
        <f t="shared" si="28"/>
        <v>0</v>
      </c>
      <c r="J129" s="3"/>
    </row>
    <row r="130" spans="1:10" ht="15.6">
      <c r="A130" s="29">
        <v>120</v>
      </c>
      <c r="B130" s="30" t="s">
        <v>16</v>
      </c>
      <c r="C130" s="31"/>
      <c r="D130" s="31"/>
      <c r="E130" s="31"/>
      <c r="F130" s="31"/>
      <c r="G130" s="31"/>
      <c r="H130" s="31"/>
      <c r="I130" s="31"/>
      <c r="J130" s="32"/>
    </row>
    <row r="131" spans="1:10" ht="31.2">
      <c r="A131" s="29">
        <v>121</v>
      </c>
      <c r="B131" s="4" t="s">
        <v>17</v>
      </c>
      <c r="C131" s="3">
        <f t="shared" ref="C131:I131" si="29">SUM(C132:C135)</f>
        <v>268610.50899999996</v>
      </c>
      <c r="D131" s="18">
        <f t="shared" si="29"/>
        <v>0</v>
      </c>
      <c r="E131" s="18">
        <f t="shared" si="29"/>
        <v>120052.87700000001</v>
      </c>
      <c r="F131" s="3">
        <f t="shared" si="29"/>
        <v>110427</v>
      </c>
      <c r="G131" s="3">
        <f t="shared" si="29"/>
        <v>118261.99799999999</v>
      </c>
      <c r="H131" s="3">
        <f t="shared" si="29"/>
        <v>98380.07</v>
      </c>
      <c r="I131" s="3">
        <f t="shared" si="29"/>
        <v>98380.07</v>
      </c>
      <c r="J131" s="3"/>
    </row>
    <row r="132" spans="1:10" ht="15.6">
      <c r="A132" s="29">
        <v>122</v>
      </c>
      <c r="B132" s="4" t="s">
        <v>9</v>
      </c>
      <c r="C132" s="3">
        <f>D132+E132+F132+G132+H132+I132</f>
        <v>49.5</v>
      </c>
      <c r="D132" s="18">
        <f t="shared" ref="D132:I132" si="30">D137+D142+D147+D152+D157+D162+D167+D172</f>
        <v>0</v>
      </c>
      <c r="E132" s="3">
        <f t="shared" si="30"/>
        <v>49.5</v>
      </c>
      <c r="F132" s="3">
        <f t="shared" si="30"/>
        <v>0</v>
      </c>
      <c r="G132" s="3">
        <f t="shared" si="30"/>
        <v>0</v>
      </c>
      <c r="H132" s="3">
        <f t="shared" si="30"/>
        <v>0</v>
      </c>
      <c r="I132" s="3">
        <f t="shared" si="30"/>
        <v>0</v>
      </c>
      <c r="J132" s="3"/>
    </row>
    <row r="133" spans="1:10" ht="15.6">
      <c r="A133" s="29">
        <v>123</v>
      </c>
      <c r="B133" s="4" t="s">
        <v>10</v>
      </c>
      <c r="C133" s="3">
        <f>D133+E133+F133+G133+H133+I133</f>
        <v>1351.8</v>
      </c>
      <c r="D133" s="18">
        <f>D138+D143+D148+D168</f>
        <v>0</v>
      </c>
      <c r="E133" s="3">
        <f>E138+E143+E148+E168+E153+E158+E163+E173</f>
        <v>1351.8</v>
      </c>
      <c r="F133" s="3">
        <f>F138+F143+F148+F168+F153+F158+F163+F173</f>
        <v>0</v>
      </c>
      <c r="G133" s="3">
        <f>G138+G143+G148+G168+G153+G158+G163+G173</f>
        <v>0</v>
      </c>
      <c r="H133" s="3">
        <f>H138+H143+H148+H168+H153+H158+H163+H173</f>
        <v>0</v>
      </c>
      <c r="I133" s="3">
        <f>I138+I143+I148+I168+I153+I158+I163+I173</f>
        <v>0</v>
      </c>
      <c r="J133" s="3"/>
    </row>
    <row r="134" spans="1:10" ht="15.6">
      <c r="A134" s="29">
        <v>124</v>
      </c>
      <c r="B134" s="4" t="s">
        <v>11</v>
      </c>
      <c r="C134" s="3">
        <f>C139+C144+C149</f>
        <v>267209.20899999997</v>
      </c>
      <c r="D134" s="18">
        <f>D139+D144+D149</f>
        <v>0</v>
      </c>
      <c r="E134" s="18">
        <f>E139+E144+E149+E154+E159+E164+E169+E174</f>
        <v>118651.577</v>
      </c>
      <c r="F134" s="3">
        <f>F139+F144+F149+F154+F159+F164+F169+F174</f>
        <v>110427</v>
      </c>
      <c r="G134" s="3">
        <f>G139+G144+G149+G154+G159+G164+G169+G174</f>
        <v>118261.99799999999</v>
      </c>
      <c r="H134" s="3">
        <f>H139+H144+H149</f>
        <v>98380.07</v>
      </c>
      <c r="I134" s="3">
        <f>I139+I144+I149</f>
        <v>98380.07</v>
      </c>
      <c r="J134" s="3"/>
    </row>
    <row r="135" spans="1:10" ht="15.6">
      <c r="A135" s="29">
        <v>125</v>
      </c>
      <c r="B135" s="4" t="s">
        <v>12</v>
      </c>
      <c r="C135" s="3">
        <f>D135+E135+F135+G135+H135+I135</f>
        <v>0</v>
      </c>
      <c r="D135" s="18">
        <v>0</v>
      </c>
      <c r="E135" s="18">
        <v>0</v>
      </c>
      <c r="F135" s="3">
        <v>0</v>
      </c>
      <c r="G135" s="3">
        <v>0</v>
      </c>
      <c r="H135" s="3">
        <v>0</v>
      </c>
      <c r="I135" s="3">
        <v>0</v>
      </c>
      <c r="J135" s="3"/>
    </row>
    <row r="136" spans="1:10" ht="62.4">
      <c r="A136" s="29">
        <v>126</v>
      </c>
      <c r="B136" s="4" t="s">
        <v>44</v>
      </c>
      <c r="C136" s="3">
        <f t="shared" ref="C136:C145" si="31">D136+E136+F136+G136+H136+I136</f>
        <v>259576.56899999999</v>
      </c>
      <c r="D136" s="18">
        <f t="shared" ref="D136:I136" si="32">SUM(D137:D140)</f>
        <v>0</v>
      </c>
      <c r="E136" s="18">
        <f t="shared" si="32"/>
        <v>31190.577000000001</v>
      </c>
      <c r="F136" s="3">
        <f t="shared" si="32"/>
        <v>19467.32</v>
      </c>
      <c r="G136" s="3">
        <f t="shared" si="32"/>
        <v>19791.171999999999</v>
      </c>
      <c r="H136" s="3">
        <f t="shared" si="32"/>
        <v>94563.75</v>
      </c>
      <c r="I136" s="3">
        <f t="shared" si="32"/>
        <v>94563.75</v>
      </c>
      <c r="J136" s="12" t="s">
        <v>88</v>
      </c>
    </row>
    <row r="137" spans="1:10" ht="15.6">
      <c r="A137" s="29">
        <v>127</v>
      </c>
      <c r="B137" s="4" t="s">
        <v>9</v>
      </c>
      <c r="C137" s="3">
        <f t="shared" si="31"/>
        <v>0</v>
      </c>
      <c r="D137" s="18">
        <v>0</v>
      </c>
      <c r="E137" s="18">
        <v>0</v>
      </c>
      <c r="F137" s="3">
        <v>0</v>
      </c>
      <c r="G137" s="3">
        <v>0</v>
      </c>
      <c r="H137" s="3">
        <v>0</v>
      </c>
      <c r="I137" s="3">
        <v>0</v>
      </c>
      <c r="J137" s="12"/>
    </row>
    <row r="138" spans="1:10" ht="15.6">
      <c r="A138" s="29">
        <v>128</v>
      </c>
      <c r="B138" s="4" t="s">
        <v>10</v>
      </c>
      <c r="C138" s="3">
        <f t="shared" si="31"/>
        <v>0</v>
      </c>
      <c r="D138" s="18">
        <v>0</v>
      </c>
      <c r="E138" s="18">
        <v>0</v>
      </c>
      <c r="F138" s="3">
        <v>0</v>
      </c>
      <c r="G138" s="3">
        <v>0</v>
      </c>
      <c r="H138" s="3">
        <v>0</v>
      </c>
      <c r="I138" s="3">
        <v>0</v>
      </c>
      <c r="J138" s="12"/>
    </row>
    <row r="139" spans="1:10" ht="15.6">
      <c r="A139" s="29">
        <v>129</v>
      </c>
      <c r="B139" s="4" t="s">
        <v>11</v>
      </c>
      <c r="C139" s="3">
        <f t="shared" si="31"/>
        <v>259576.56899999999</v>
      </c>
      <c r="D139" s="18">
        <v>0</v>
      </c>
      <c r="E139" s="18">
        <v>31190.577000000001</v>
      </c>
      <c r="F139" s="3">
        <v>19467.32</v>
      </c>
      <c r="G139" s="3">
        <v>19791.171999999999</v>
      </c>
      <c r="H139" s="3">
        <v>94563.75</v>
      </c>
      <c r="I139" s="3">
        <v>94563.75</v>
      </c>
      <c r="J139" s="12"/>
    </row>
    <row r="140" spans="1:10" ht="15.6">
      <c r="A140" s="29">
        <v>130</v>
      </c>
      <c r="B140" s="4" t="s">
        <v>12</v>
      </c>
      <c r="C140" s="3">
        <f t="shared" si="31"/>
        <v>0</v>
      </c>
      <c r="D140" s="18">
        <v>0</v>
      </c>
      <c r="E140" s="18">
        <v>0</v>
      </c>
      <c r="F140" s="3">
        <v>0</v>
      </c>
      <c r="G140" s="3">
        <v>0</v>
      </c>
      <c r="H140" s="3">
        <v>0</v>
      </c>
      <c r="I140" s="3">
        <v>0</v>
      </c>
      <c r="J140" s="12"/>
    </row>
    <row r="141" spans="1:10" ht="93.6">
      <c r="A141" s="29">
        <v>131</v>
      </c>
      <c r="B141" s="4" t="s">
        <v>45</v>
      </c>
      <c r="C141" s="3">
        <f t="shared" si="31"/>
        <v>71.7</v>
      </c>
      <c r="D141" s="18">
        <f t="shared" ref="D141:I141" si="33">SUM(D142:D145)</f>
        <v>0</v>
      </c>
      <c r="E141" s="18">
        <f>E142+E143+E144+E145</f>
        <v>71.7</v>
      </c>
      <c r="F141" s="3">
        <f t="shared" si="33"/>
        <v>0</v>
      </c>
      <c r="G141" s="3">
        <f t="shared" si="33"/>
        <v>0</v>
      </c>
      <c r="H141" s="3">
        <f t="shared" si="33"/>
        <v>0</v>
      </c>
      <c r="I141" s="3">
        <f t="shared" si="33"/>
        <v>0</v>
      </c>
      <c r="J141" s="13" t="s">
        <v>49</v>
      </c>
    </row>
    <row r="142" spans="1:10" ht="15.6">
      <c r="A142" s="29">
        <v>132</v>
      </c>
      <c r="B142" s="4" t="s">
        <v>9</v>
      </c>
      <c r="C142" s="3">
        <f t="shared" si="31"/>
        <v>49.5</v>
      </c>
      <c r="D142" s="18">
        <v>0</v>
      </c>
      <c r="E142" s="18">
        <v>49.5</v>
      </c>
      <c r="F142" s="3">
        <v>0</v>
      </c>
      <c r="G142" s="3">
        <v>0</v>
      </c>
      <c r="H142" s="3">
        <v>0</v>
      </c>
      <c r="I142" s="3">
        <v>0</v>
      </c>
      <c r="J142" s="27"/>
    </row>
    <row r="143" spans="1:10" ht="15.6">
      <c r="A143" s="29">
        <v>133</v>
      </c>
      <c r="B143" s="4" t="s">
        <v>10</v>
      </c>
      <c r="C143" s="3">
        <f t="shared" si="31"/>
        <v>22.2</v>
      </c>
      <c r="D143" s="18">
        <v>0</v>
      </c>
      <c r="E143" s="18">
        <v>22.2</v>
      </c>
      <c r="F143" s="3">
        <v>0</v>
      </c>
      <c r="G143" s="3">
        <v>0</v>
      </c>
      <c r="H143" s="3">
        <v>0</v>
      </c>
      <c r="I143" s="3">
        <v>0</v>
      </c>
      <c r="J143" s="27"/>
    </row>
    <row r="144" spans="1:10" ht="15.6">
      <c r="A144" s="29">
        <v>134</v>
      </c>
      <c r="B144" s="4" t="s">
        <v>11</v>
      </c>
      <c r="C144" s="3">
        <f t="shared" si="31"/>
        <v>0</v>
      </c>
      <c r="D144" s="18">
        <v>0</v>
      </c>
      <c r="E144" s="18">
        <v>0</v>
      </c>
      <c r="F144" s="3">
        <v>0</v>
      </c>
      <c r="G144" s="3">
        <v>0</v>
      </c>
      <c r="H144" s="3">
        <v>0</v>
      </c>
      <c r="I144" s="3">
        <v>0</v>
      </c>
      <c r="J144" s="27"/>
    </row>
    <row r="145" spans="1:10" ht="15.6">
      <c r="A145" s="29">
        <v>135</v>
      </c>
      <c r="B145" s="4" t="s">
        <v>12</v>
      </c>
      <c r="C145" s="3">
        <f t="shared" si="31"/>
        <v>0</v>
      </c>
      <c r="D145" s="18">
        <v>0</v>
      </c>
      <c r="E145" s="18">
        <v>0</v>
      </c>
      <c r="F145" s="3">
        <v>0</v>
      </c>
      <c r="G145" s="3">
        <v>0</v>
      </c>
      <c r="H145" s="3">
        <v>0</v>
      </c>
      <c r="I145" s="3">
        <v>0</v>
      </c>
      <c r="J145" s="27"/>
    </row>
    <row r="146" spans="1:10" ht="62.4">
      <c r="A146" s="29">
        <v>136</v>
      </c>
      <c r="B146" s="4" t="s">
        <v>46</v>
      </c>
      <c r="C146" s="3">
        <f>D146+E146+F146+G146+H146+I146</f>
        <v>7632.64</v>
      </c>
      <c r="D146" s="18">
        <f t="shared" ref="D146:I146" si="34">SUM(D147:D150)</f>
        <v>0</v>
      </c>
      <c r="E146" s="18">
        <f t="shared" si="34"/>
        <v>0</v>
      </c>
      <c r="F146" s="3">
        <f t="shared" si="34"/>
        <v>0</v>
      </c>
      <c r="G146" s="3">
        <f t="shared" si="34"/>
        <v>0</v>
      </c>
      <c r="H146" s="21">
        <f t="shared" si="34"/>
        <v>3816.32</v>
      </c>
      <c r="I146" s="21">
        <f t="shared" si="34"/>
        <v>3816.32</v>
      </c>
      <c r="J146" s="13" t="s">
        <v>50</v>
      </c>
    </row>
    <row r="147" spans="1:10" ht="15.6">
      <c r="A147" s="29">
        <v>137</v>
      </c>
      <c r="B147" s="4" t="s">
        <v>9</v>
      </c>
      <c r="C147" s="3">
        <f>D147+E147+F147+G147+H147+I147</f>
        <v>0</v>
      </c>
      <c r="D147" s="18">
        <v>0</v>
      </c>
      <c r="E147" s="18">
        <v>0</v>
      </c>
      <c r="F147" s="3">
        <v>0</v>
      </c>
      <c r="G147" s="3">
        <v>0</v>
      </c>
      <c r="H147" s="21">
        <v>0</v>
      </c>
      <c r="I147" s="21">
        <v>0</v>
      </c>
      <c r="J147" s="27"/>
    </row>
    <row r="148" spans="1:10" ht="15.6">
      <c r="A148" s="29">
        <v>138</v>
      </c>
      <c r="B148" s="4" t="s">
        <v>10</v>
      </c>
      <c r="C148" s="3">
        <f>D148+E148+F148+G148+H148+I148</f>
        <v>0</v>
      </c>
      <c r="D148" s="18">
        <v>0</v>
      </c>
      <c r="E148" s="18">
        <v>0</v>
      </c>
      <c r="F148" s="3">
        <v>0</v>
      </c>
      <c r="G148" s="3">
        <v>0</v>
      </c>
      <c r="H148" s="21">
        <v>0</v>
      </c>
      <c r="I148" s="21">
        <v>0</v>
      </c>
      <c r="J148" s="27"/>
    </row>
    <row r="149" spans="1:10" ht="15.6">
      <c r="A149" s="29">
        <v>139</v>
      </c>
      <c r="B149" s="4" t="s">
        <v>11</v>
      </c>
      <c r="C149" s="3">
        <f>D149+E149+F149+G149+H149+I149</f>
        <v>7632.64</v>
      </c>
      <c r="D149" s="18">
        <v>0</v>
      </c>
      <c r="E149" s="18">
        <v>0</v>
      </c>
      <c r="F149" s="3">
        <v>0</v>
      </c>
      <c r="G149" s="3">
        <v>0</v>
      </c>
      <c r="H149" s="21">
        <v>3816.32</v>
      </c>
      <c r="I149" s="21">
        <v>3816.32</v>
      </c>
      <c r="J149" s="27"/>
    </row>
    <row r="150" spans="1:10" ht="15.6">
      <c r="A150" s="29">
        <v>140</v>
      </c>
      <c r="B150" s="4" t="s">
        <v>12</v>
      </c>
      <c r="C150" s="3">
        <f>D150+E150+F150+G150+H150+I150</f>
        <v>0</v>
      </c>
      <c r="D150" s="18">
        <v>0</v>
      </c>
      <c r="E150" s="18">
        <v>0</v>
      </c>
      <c r="F150" s="3">
        <v>0</v>
      </c>
      <c r="G150" s="3">
        <v>0</v>
      </c>
      <c r="H150" s="3">
        <v>0</v>
      </c>
      <c r="I150" s="3">
        <v>0</v>
      </c>
      <c r="J150" s="27"/>
    </row>
    <row r="151" spans="1:10" ht="78">
      <c r="A151" s="29">
        <v>141</v>
      </c>
      <c r="B151" s="4" t="s">
        <v>51</v>
      </c>
      <c r="C151" s="3">
        <f t="shared" ref="C151:I151" si="35">C152+C153+C154+C155</f>
        <v>0</v>
      </c>
      <c r="D151" s="18">
        <f t="shared" si="35"/>
        <v>0</v>
      </c>
      <c r="E151" s="18">
        <f t="shared" si="35"/>
        <v>0</v>
      </c>
      <c r="F151" s="3">
        <f t="shared" si="35"/>
        <v>0</v>
      </c>
      <c r="G151" s="3">
        <f t="shared" si="35"/>
        <v>0</v>
      </c>
      <c r="H151" s="3">
        <f t="shared" si="35"/>
        <v>0</v>
      </c>
      <c r="I151" s="3">
        <f t="shared" si="35"/>
        <v>0</v>
      </c>
      <c r="J151" s="13" t="s">
        <v>78</v>
      </c>
    </row>
    <row r="152" spans="1:10" ht="15.6">
      <c r="A152" s="29">
        <v>142</v>
      </c>
      <c r="B152" s="4" t="s">
        <v>9</v>
      </c>
      <c r="C152" s="3">
        <v>0</v>
      </c>
      <c r="D152" s="18">
        <v>0</v>
      </c>
      <c r="E152" s="18">
        <v>0</v>
      </c>
      <c r="F152" s="3">
        <v>0</v>
      </c>
      <c r="G152" s="3">
        <v>0</v>
      </c>
      <c r="H152" s="3">
        <v>0</v>
      </c>
      <c r="I152" s="3">
        <v>0</v>
      </c>
      <c r="J152" s="3"/>
    </row>
    <row r="153" spans="1:10" ht="15.6">
      <c r="A153" s="29">
        <v>143</v>
      </c>
      <c r="B153" s="4" t="s">
        <v>10</v>
      </c>
      <c r="C153" s="3">
        <v>0</v>
      </c>
      <c r="D153" s="18">
        <v>0</v>
      </c>
      <c r="E153" s="18">
        <v>0</v>
      </c>
      <c r="F153" s="3">
        <v>0</v>
      </c>
      <c r="G153" s="3">
        <v>0</v>
      </c>
      <c r="H153" s="3">
        <v>0</v>
      </c>
      <c r="I153" s="3">
        <v>0</v>
      </c>
      <c r="J153" s="3"/>
    </row>
    <row r="154" spans="1:10" ht="15.6">
      <c r="A154" s="29">
        <v>144</v>
      </c>
      <c r="B154" s="4" t="s">
        <v>11</v>
      </c>
      <c r="C154" s="3">
        <v>0</v>
      </c>
      <c r="D154" s="18">
        <v>0</v>
      </c>
      <c r="E154" s="18">
        <v>0</v>
      </c>
      <c r="F154" s="3">
        <v>0</v>
      </c>
      <c r="G154" s="3">
        <v>0</v>
      </c>
      <c r="H154" s="3">
        <v>0</v>
      </c>
      <c r="I154" s="3">
        <v>0</v>
      </c>
      <c r="J154" s="3"/>
    </row>
    <row r="155" spans="1:10" ht="15.6">
      <c r="A155" s="29">
        <v>145</v>
      </c>
      <c r="B155" s="4" t="s">
        <v>12</v>
      </c>
      <c r="C155" s="3">
        <v>0</v>
      </c>
      <c r="D155" s="18">
        <v>0</v>
      </c>
      <c r="E155" s="18">
        <v>0</v>
      </c>
      <c r="F155" s="3">
        <v>0</v>
      </c>
      <c r="G155" s="3">
        <v>0</v>
      </c>
      <c r="H155" s="3">
        <v>0</v>
      </c>
      <c r="I155" s="3">
        <v>0</v>
      </c>
      <c r="J155" s="3"/>
    </row>
    <row r="156" spans="1:10" ht="140.4">
      <c r="A156" s="29">
        <v>146</v>
      </c>
      <c r="B156" s="4" t="s">
        <v>56</v>
      </c>
      <c r="C156" s="3">
        <f t="shared" ref="C156:H156" si="36">C157+C158+C159+C160</f>
        <v>180265.25</v>
      </c>
      <c r="D156" s="18">
        <f t="shared" si="36"/>
        <v>0</v>
      </c>
      <c r="E156" s="18">
        <f t="shared" si="36"/>
        <v>56507</v>
      </c>
      <c r="F156" s="3">
        <f t="shared" si="36"/>
        <v>58767.28</v>
      </c>
      <c r="G156" s="3">
        <f t="shared" si="36"/>
        <v>64990.97</v>
      </c>
      <c r="H156" s="3">
        <f t="shared" si="36"/>
        <v>0</v>
      </c>
      <c r="I156" s="3">
        <f>I157+I159+I158+I160</f>
        <v>0</v>
      </c>
      <c r="J156" s="3" t="s">
        <v>79</v>
      </c>
    </row>
    <row r="157" spans="1:10" ht="15.6">
      <c r="A157" s="29">
        <v>147</v>
      </c>
      <c r="B157" s="4" t="s">
        <v>9</v>
      </c>
      <c r="C157" s="3">
        <f>D157+E157+F157+G157+H157+I157</f>
        <v>0</v>
      </c>
      <c r="D157" s="18">
        <v>0</v>
      </c>
      <c r="E157" s="18">
        <v>0</v>
      </c>
      <c r="F157" s="3">
        <v>0</v>
      </c>
      <c r="G157" s="3">
        <v>0</v>
      </c>
      <c r="H157" s="3">
        <v>0</v>
      </c>
      <c r="I157" s="3">
        <v>0</v>
      </c>
      <c r="J157" s="3"/>
    </row>
    <row r="158" spans="1:10" ht="15.6">
      <c r="A158" s="29">
        <v>148</v>
      </c>
      <c r="B158" s="4" t="s">
        <v>10</v>
      </c>
      <c r="C158" s="3">
        <f>D158+E158+F158+G158+H158+I158</f>
        <v>0</v>
      </c>
      <c r="D158" s="18">
        <v>0</v>
      </c>
      <c r="E158" s="18">
        <v>0</v>
      </c>
      <c r="F158" s="3">
        <v>0</v>
      </c>
      <c r="G158" s="3">
        <v>0</v>
      </c>
      <c r="H158" s="3">
        <v>0</v>
      </c>
      <c r="I158" s="3">
        <v>0</v>
      </c>
      <c r="J158" s="3"/>
    </row>
    <row r="159" spans="1:10" ht="15.6">
      <c r="A159" s="29">
        <v>149</v>
      </c>
      <c r="B159" s="4" t="s">
        <v>11</v>
      </c>
      <c r="C159" s="3">
        <f>D159+E159+F159+G159+H159+I159</f>
        <v>180265.25</v>
      </c>
      <c r="D159" s="18">
        <v>0</v>
      </c>
      <c r="E159" s="18">
        <v>56507</v>
      </c>
      <c r="F159" s="3">
        <v>58767.28</v>
      </c>
      <c r="G159" s="3">
        <v>64990.97</v>
      </c>
      <c r="H159" s="3">
        <v>0</v>
      </c>
      <c r="I159" s="3">
        <v>0</v>
      </c>
      <c r="J159" s="3"/>
    </row>
    <row r="160" spans="1:10" ht="15.6">
      <c r="A160" s="29">
        <v>150</v>
      </c>
      <c r="B160" s="4" t="s">
        <v>12</v>
      </c>
      <c r="C160" s="3">
        <f>D160+E160+F160+G160+H160+I160</f>
        <v>0</v>
      </c>
      <c r="D160" s="18">
        <v>0</v>
      </c>
      <c r="E160" s="18">
        <v>0</v>
      </c>
      <c r="F160" s="3">
        <v>0</v>
      </c>
      <c r="G160" s="3">
        <v>0</v>
      </c>
      <c r="H160" s="3">
        <v>0</v>
      </c>
      <c r="I160" s="3">
        <v>0</v>
      </c>
      <c r="J160" s="3"/>
    </row>
    <row r="161" spans="1:10" ht="156">
      <c r="A161" s="29">
        <v>151</v>
      </c>
      <c r="B161" s="4" t="s">
        <v>54</v>
      </c>
      <c r="C161" s="3">
        <f>C162+C163+C164+C165</f>
        <v>52786.256000000001</v>
      </c>
      <c r="D161" s="18">
        <f>D162+D163+D164+D165</f>
        <v>0</v>
      </c>
      <c r="E161" s="18">
        <f>E162+E163+E164+E165</f>
        <v>16910</v>
      </c>
      <c r="F161" s="3">
        <f>F162+F163+F165+F164</f>
        <v>17586.400000000001</v>
      </c>
      <c r="G161" s="3">
        <f>G162+G163+G164+G165</f>
        <v>18289.856</v>
      </c>
      <c r="H161" s="3">
        <f>H162+H163+H164+H165</f>
        <v>0</v>
      </c>
      <c r="I161" s="3">
        <f>I162+I163+I164+I165</f>
        <v>0</v>
      </c>
      <c r="J161" s="3" t="s">
        <v>80</v>
      </c>
    </row>
    <row r="162" spans="1:10" ht="15.6">
      <c r="A162" s="29">
        <v>152</v>
      </c>
      <c r="B162" s="4" t="s">
        <v>9</v>
      </c>
      <c r="C162" s="3">
        <f>D162+E162+F162+G162+H162+I162</f>
        <v>0</v>
      </c>
      <c r="D162" s="18">
        <v>0</v>
      </c>
      <c r="E162" s="18">
        <v>0</v>
      </c>
      <c r="F162" s="3">
        <v>0</v>
      </c>
      <c r="G162" s="3">
        <v>0</v>
      </c>
      <c r="H162" s="3">
        <v>0</v>
      </c>
      <c r="I162" s="3">
        <v>0</v>
      </c>
      <c r="J162" s="3"/>
    </row>
    <row r="163" spans="1:10" ht="15.6">
      <c r="A163" s="29">
        <v>153</v>
      </c>
      <c r="B163" s="4" t="s">
        <v>10</v>
      </c>
      <c r="C163" s="3">
        <f>D163+E163+F163+G163+H163+I163</f>
        <v>0</v>
      </c>
      <c r="D163" s="18">
        <v>0</v>
      </c>
      <c r="E163" s="18">
        <v>0</v>
      </c>
      <c r="F163" s="3">
        <v>0</v>
      </c>
      <c r="G163" s="3">
        <v>0</v>
      </c>
      <c r="H163" s="3">
        <v>0</v>
      </c>
      <c r="I163" s="3">
        <v>0</v>
      </c>
      <c r="J163" s="3"/>
    </row>
    <row r="164" spans="1:10" ht="15.6">
      <c r="A164" s="29">
        <v>154</v>
      </c>
      <c r="B164" s="4" t="s">
        <v>11</v>
      </c>
      <c r="C164" s="3">
        <f>D164+E164+F164+G164+H164+I164</f>
        <v>52786.256000000001</v>
      </c>
      <c r="D164" s="18">
        <v>0</v>
      </c>
      <c r="E164" s="18">
        <v>16910</v>
      </c>
      <c r="F164" s="3">
        <v>17586.400000000001</v>
      </c>
      <c r="G164" s="3">
        <v>18289.856</v>
      </c>
      <c r="H164" s="3">
        <v>0</v>
      </c>
      <c r="I164" s="3">
        <v>0</v>
      </c>
      <c r="J164" s="3"/>
    </row>
    <row r="165" spans="1:10" ht="15.6">
      <c r="A165" s="29">
        <v>155</v>
      </c>
      <c r="B165" s="4" t="s">
        <v>12</v>
      </c>
      <c r="C165" s="3">
        <f>D165+E165+F165+G165+H165+I165</f>
        <v>0</v>
      </c>
      <c r="D165" s="18">
        <v>0</v>
      </c>
      <c r="E165" s="18">
        <v>0</v>
      </c>
      <c r="F165" s="3">
        <v>0</v>
      </c>
      <c r="G165" s="3">
        <v>0</v>
      </c>
      <c r="H165" s="3">
        <v>0</v>
      </c>
      <c r="I165" s="3">
        <v>0</v>
      </c>
      <c r="J165" s="3"/>
    </row>
    <row r="166" spans="1:10" ht="187.2">
      <c r="A166" s="29">
        <v>156</v>
      </c>
      <c r="B166" s="4" t="s">
        <v>57</v>
      </c>
      <c r="C166" s="3">
        <f t="shared" ref="C166:I166" si="37">C167+C168+C169+C170</f>
        <v>43840</v>
      </c>
      <c r="D166" s="18">
        <f t="shared" si="37"/>
        <v>0</v>
      </c>
      <c r="E166" s="18">
        <f t="shared" si="37"/>
        <v>14044</v>
      </c>
      <c r="F166" s="3">
        <f t="shared" si="37"/>
        <v>14606</v>
      </c>
      <c r="G166" s="3">
        <f t="shared" si="37"/>
        <v>15190</v>
      </c>
      <c r="H166" s="3">
        <f t="shared" si="37"/>
        <v>0</v>
      </c>
      <c r="I166" s="3">
        <f t="shared" si="37"/>
        <v>0</v>
      </c>
      <c r="J166" s="3" t="s">
        <v>79</v>
      </c>
    </row>
    <row r="167" spans="1:10" ht="15.6">
      <c r="A167" s="29">
        <v>157</v>
      </c>
      <c r="B167" s="4" t="s">
        <v>9</v>
      </c>
      <c r="C167" s="3">
        <f>D167+E167+F167+G167+H167+I167</f>
        <v>0</v>
      </c>
      <c r="D167" s="18">
        <v>0</v>
      </c>
      <c r="E167" s="18">
        <v>0</v>
      </c>
      <c r="F167" s="3">
        <v>0</v>
      </c>
      <c r="G167" s="3">
        <v>0</v>
      </c>
      <c r="H167" s="3">
        <v>0</v>
      </c>
      <c r="I167" s="3">
        <v>0</v>
      </c>
      <c r="J167" s="3"/>
    </row>
    <row r="168" spans="1:10" ht="15.6">
      <c r="A168" s="29">
        <v>158</v>
      </c>
      <c r="B168" s="4" t="s">
        <v>10</v>
      </c>
      <c r="C168" s="3">
        <f>D168+E168+F168+G168+H168+I168</f>
        <v>0</v>
      </c>
      <c r="D168" s="18">
        <v>0</v>
      </c>
      <c r="E168" s="18">
        <v>0</v>
      </c>
      <c r="F168" s="3">
        <v>0</v>
      </c>
      <c r="G168" s="3">
        <v>0</v>
      </c>
      <c r="H168" s="3">
        <v>0</v>
      </c>
      <c r="I168" s="3">
        <v>0</v>
      </c>
      <c r="J168" s="3"/>
    </row>
    <row r="169" spans="1:10" ht="15.6">
      <c r="A169" s="29">
        <v>159</v>
      </c>
      <c r="B169" s="4" t="s">
        <v>11</v>
      </c>
      <c r="C169" s="3">
        <f>D169+E169+F169+G169+H169+I169</f>
        <v>43840</v>
      </c>
      <c r="D169" s="18">
        <v>0</v>
      </c>
      <c r="E169" s="18">
        <v>14044</v>
      </c>
      <c r="F169" s="3">
        <v>14606</v>
      </c>
      <c r="G169" s="3">
        <v>15190</v>
      </c>
      <c r="H169" s="3">
        <v>0</v>
      </c>
      <c r="I169" s="3">
        <v>0</v>
      </c>
      <c r="J169" s="3"/>
    </row>
    <row r="170" spans="1:10" ht="15.6">
      <c r="A170" s="29">
        <v>160</v>
      </c>
      <c r="B170" s="4" t="s">
        <v>12</v>
      </c>
      <c r="C170" s="3">
        <f>D170+E170+F170+G170+H170+I170</f>
        <v>0</v>
      </c>
      <c r="D170" s="18">
        <v>0</v>
      </c>
      <c r="E170" s="18">
        <v>0</v>
      </c>
      <c r="F170" s="3">
        <v>0</v>
      </c>
      <c r="G170" s="3">
        <v>0</v>
      </c>
      <c r="H170" s="3">
        <v>0</v>
      </c>
      <c r="I170" s="3">
        <v>0</v>
      </c>
      <c r="J170" s="3"/>
    </row>
    <row r="171" spans="1:10" ht="93.6">
      <c r="A171" s="29">
        <v>161</v>
      </c>
      <c r="B171" s="4" t="s">
        <v>58</v>
      </c>
      <c r="C171" s="3">
        <f t="shared" ref="C171:I171" si="38">C172+C173+C174+C175</f>
        <v>1329.6</v>
      </c>
      <c r="D171" s="18">
        <f t="shared" si="38"/>
        <v>0</v>
      </c>
      <c r="E171" s="18">
        <f t="shared" si="38"/>
        <v>1329.6</v>
      </c>
      <c r="F171" s="3">
        <f t="shared" si="38"/>
        <v>0</v>
      </c>
      <c r="G171" s="3">
        <f t="shared" si="38"/>
        <v>0</v>
      </c>
      <c r="H171" s="3">
        <f t="shared" si="38"/>
        <v>0</v>
      </c>
      <c r="I171" s="3">
        <f t="shared" si="38"/>
        <v>0</v>
      </c>
      <c r="J171" s="13" t="s">
        <v>81</v>
      </c>
    </row>
    <row r="172" spans="1:10" ht="15.6">
      <c r="A172" s="29">
        <v>162</v>
      </c>
      <c r="B172" s="4" t="s">
        <v>9</v>
      </c>
      <c r="C172" s="3">
        <f>D172+E172+F172+G172+H172+I172</f>
        <v>0</v>
      </c>
      <c r="D172" s="18">
        <v>0</v>
      </c>
      <c r="E172" s="18">
        <v>0</v>
      </c>
      <c r="F172" s="3">
        <v>0</v>
      </c>
      <c r="G172" s="3">
        <v>0</v>
      </c>
      <c r="H172" s="3">
        <v>0</v>
      </c>
      <c r="I172" s="3">
        <v>0</v>
      </c>
      <c r="J172" s="3"/>
    </row>
    <row r="173" spans="1:10" ht="15.6">
      <c r="A173" s="29">
        <v>163</v>
      </c>
      <c r="B173" s="4" t="s">
        <v>10</v>
      </c>
      <c r="C173" s="3">
        <f>D173+E173+F173+G173+H173+I173</f>
        <v>1329.6</v>
      </c>
      <c r="D173" s="18">
        <v>0</v>
      </c>
      <c r="E173" s="18">
        <v>1329.6</v>
      </c>
      <c r="F173" s="3">
        <v>0</v>
      </c>
      <c r="G173" s="3">
        <v>0</v>
      </c>
      <c r="H173" s="3">
        <v>0</v>
      </c>
      <c r="I173" s="3">
        <v>0</v>
      </c>
      <c r="J173" s="3"/>
    </row>
    <row r="174" spans="1:10" ht="15.6">
      <c r="A174" s="29">
        <v>164</v>
      </c>
      <c r="B174" s="4" t="s">
        <v>11</v>
      </c>
      <c r="C174" s="3">
        <f>D174+E174+F174+G174+H174+I174</f>
        <v>0</v>
      </c>
      <c r="D174" s="18">
        <v>0</v>
      </c>
      <c r="E174" s="18"/>
      <c r="F174" s="3">
        <v>0</v>
      </c>
      <c r="G174" s="3">
        <v>0</v>
      </c>
      <c r="H174" s="3">
        <v>0</v>
      </c>
      <c r="I174" s="3">
        <v>0</v>
      </c>
      <c r="J174" s="3"/>
    </row>
    <row r="175" spans="1:10" ht="15.6">
      <c r="A175" s="29">
        <v>165</v>
      </c>
      <c r="B175" s="4" t="s">
        <v>12</v>
      </c>
      <c r="C175" s="3">
        <f>D175+E175+F175+G175+H175+I175</f>
        <v>0</v>
      </c>
      <c r="D175" s="18">
        <v>0</v>
      </c>
      <c r="E175" s="18">
        <v>0</v>
      </c>
      <c r="F175" s="3">
        <v>0</v>
      </c>
      <c r="G175" s="3">
        <v>0</v>
      </c>
      <c r="H175" s="3">
        <v>0</v>
      </c>
      <c r="I175" s="3">
        <v>0</v>
      </c>
      <c r="J175" s="3"/>
    </row>
    <row r="176" spans="1:10" ht="15.6">
      <c r="A176" s="29">
        <v>166</v>
      </c>
      <c r="B176" s="40" t="s">
        <v>41</v>
      </c>
      <c r="C176" s="41"/>
      <c r="D176" s="41"/>
      <c r="E176" s="41"/>
      <c r="F176" s="41"/>
      <c r="G176" s="41"/>
      <c r="H176" s="41"/>
      <c r="I176" s="41"/>
      <c r="J176" s="42"/>
    </row>
    <row r="177" spans="1:10" ht="31.2">
      <c r="A177" s="29">
        <v>167</v>
      </c>
      <c r="B177" s="4" t="s">
        <v>42</v>
      </c>
      <c r="C177" s="3">
        <f>SUM(C178:C181)</f>
        <v>11393.57</v>
      </c>
      <c r="D177" s="18">
        <f t="shared" ref="D177:I177" si="39">SUM(D178:D181)</f>
        <v>0</v>
      </c>
      <c r="E177" s="18">
        <f t="shared" si="39"/>
        <v>3796.57</v>
      </c>
      <c r="F177" s="3">
        <f t="shared" si="39"/>
        <v>3724</v>
      </c>
      <c r="G177" s="3">
        <f t="shared" si="39"/>
        <v>3873</v>
      </c>
      <c r="H177" s="3">
        <f t="shared" si="39"/>
        <v>0</v>
      </c>
      <c r="I177" s="3">
        <f t="shared" si="39"/>
        <v>0</v>
      </c>
      <c r="J177" s="3"/>
    </row>
    <row r="178" spans="1:10" ht="15.6">
      <c r="A178" s="29">
        <v>168</v>
      </c>
      <c r="B178" s="4" t="s">
        <v>9</v>
      </c>
      <c r="C178" s="3">
        <f t="shared" ref="C178:I178" si="40">C184+C209</f>
        <v>0</v>
      </c>
      <c r="D178" s="18">
        <f t="shared" si="40"/>
        <v>0</v>
      </c>
      <c r="E178" s="18">
        <f t="shared" si="40"/>
        <v>0</v>
      </c>
      <c r="F178" s="3">
        <f t="shared" si="40"/>
        <v>0</v>
      </c>
      <c r="G178" s="3">
        <f t="shared" si="40"/>
        <v>0</v>
      </c>
      <c r="H178" s="3">
        <f t="shared" si="40"/>
        <v>0</v>
      </c>
      <c r="I178" s="3">
        <f t="shared" si="40"/>
        <v>0</v>
      </c>
      <c r="J178" s="3"/>
    </row>
    <row r="179" spans="1:10" ht="15.6">
      <c r="A179" s="29">
        <v>169</v>
      </c>
      <c r="B179" s="4" t="s">
        <v>10</v>
      </c>
      <c r="C179" s="3">
        <f>D179+E179+F179+G179+H179+I179</f>
        <v>150.9</v>
      </c>
      <c r="D179" s="18">
        <f t="shared" ref="D179:I181" si="41">D185</f>
        <v>0</v>
      </c>
      <c r="E179" s="18">
        <f t="shared" si="41"/>
        <v>150.9</v>
      </c>
      <c r="F179" s="3">
        <f t="shared" si="41"/>
        <v>0</v>
      </c>
      <c r="G179" s="3">
        <f t="shared" si="41"/>
        <v>0</v>
      </c>
      <c r="H179" s="3">
        <f t="shared" si="41"/>
        <v>0</v>
      </c>
      <c r="I179" s="3">
        <f t="shared" si="41"/>
        <v>0</v>
      </c>
      <c r="J179" s="3"/>
    </row>
    <row r="180" spans="1:10" ht="15.6">
      <c r="A180" s="29">
        <v>170</v>
      </c>
      <c r="B180" s="4" t="s">
        <v>11</v>
      </c>
      <c r="C180" s="3">
        <f>D180+E180+F180+G180+H180+I180</f>
        <v>11242.67</v>
      </c>
      <c r="D180" s="18">
        <f t="shared" si="41"/>
        <v>0</v>
      </c>
      <c r="E180" s="18">
        <f t="shared" si="41"/>
        <v>3645.67</v>
      </c>
      <c r="F180" s="3">
        <f t="shared" si="41"/>
        <v>3724</v>
      </c>
      <c r="G180" s="3">
        <f>G186+G191+G196+G201</f>
        <v>3873</v>
      </c>
      <c r="H180" s="3">
        <f>H186</f>
        <v>0</v>
      </c>
      <c r="I180" s="3">
        <f>I186</f>
        <v>0</v>
      </c>
      <c r="J180" s="3"/>
    </row>
    <row r="181" spans="1:10" ht="15.6">
      <c r="A181" s="29">
        <v>171</v>
      </c>
      <c r="B181" s="4" t="s">
        <v>12</v>
      </c>
      <c r="C181" s="3">
        <f>D181+E181+F181+G181+H181+I181</f>
        <v>0</v>
      </c>
      <c r="D181" s="18">
        <f t="shared" si="41"/>
        <v>0</v>
      </c>
      <c r="E181" s="18">
        <f t="shared" si="41"/>
        <v>0</v>
      </c>
      <c r="F181" s="3">
        <f t="shared" si="41"/>
        <v>0</v>
      </c>
      <c r="G181" s="3">
        <f>G187</f>
        <v>0</v>
      </c>
      <c r="H181" s="3">
        <f>H187</f>
        <v>0</v>
      </c>
      <c r="I181" s="3">
        <f>I187</f>
        <v>0</v>
      </c>
      <c r="J181" s="3"/>
    </row>
    <row r="182" spans="1:10" ht="15.6">
      <c r="A182" s="29">
        <v>172</v>
      </c>
      <c r="B182" s="30" t="s">
        <v>16</v>
      </c>
      <c r="C182" s="31"/>
      <c r="D182" s="31"/>
      <c r="E182" s="31"/>
      <c r="F182" s="31"/>
      <c r="G182" s="31"/>
      <c r="H182" s="31"/>
      <c r="I182" s="31"/>
      <c r="J182" s="32"/>
    </row>
    <row r="183" spans="1:10" ht="31.2">
      <c r="A183" s="29">
        <v>173</v>
      </c>
      <c r="B183" s="4" t="s">
        <v>17</v>
      </c>
      <c r="C183" s="3">
        <f>SUM(C184:C187)</f>
        <v>7520.57</v>
      </c>
      <c r="D183" s="18">
        <f t="shared" ref="D183:I183" si="42">SUM(D184:D187)</f>
        <v>0</v>
      </c>
      <c r="E183" s="18">
        <f t="shared" si="42"/>
        <v>3796.57</v>
      </c>
      <c r="F183" s="3">
        <f t="shared" si="42"/>
        <v>3724</v>
      </c>
      <c r="G183" s="3">
        <f t="shared" si="42"/>
        <v>0</v>
      </c>
      <c r="H183" s="3">
        <f t="shared" si="42"/>
        <v>0</v>
      </c>
      <c r="I183" s="3">
        <f t="shared" si="42"/>
        <v>0</v>
      </c>
      <c r="J183" s="3"/>
    </row>
    <row r="184" spans="1:10" ht="15.6">
      <c r="A184" s="29">
        <v>174</v>
      </c>
      <c r="B184" s="4" t="s">
        <v>9</v>
      </c>
      <c r="C184" s="3">
        <f>D184+E184+F184+G184+H184+I184</f>
        <v>0</v>
      </c>
      <c r="D184" s="18">
        <v>0</v>
      </c>
      <c r="E184" s="18">
        <v>0</v>
      </c>
      <c r="F184" s="3">
        <v>0</v>
      </c>
      <c r="G184" s="3">
        <v>0</v>
      </c>
      <c r="H184" s="3">
        <v>0</v>
      </c>
      <c r="I184" s="3">
        <v>0</v>
      </c>
      <c r="J184" s="3"/>
    </row>
    <row r="185" spans="1:10" ht="15.6">
      <c r="A185" s="29">
        <v>175</v>
      </c>
      <c r="B185" s="4" t="s">
        <v>10</v>
      </c>
      <c r="C185" s="3">
        <f>D185+E185+F185+G185+H185+I185</f>
        <v>150.9</v>
      </c>
      <c r="D185" s="18">
        <f>D190</f>
        <v>0</v>
      </c>
      <c r="E185" s="18">
        <f>E190+E195+E200</f>
        <v>150.9</v>
      </c>
      <c r="F185" s="3">
        <f>F190</f>
        <v>0</v>
      </c>
      <c r="G185" s="3">
        <f>G190</f>
        <v>0</v>
      </c>
      <c r="H185" s="3">
        <f>H190</f>
        <v>0</v>
      </c>
      <c r="I185" s="3">
        <f>I190</f>
        <v>0</v>
      </c>
      <c r="J185" s="3"/>
    </row>
    <row r="186" spans="1:10" ht="15.6">
      <c r="A186" s="29">
        <v>176</v>
      </c>
      <c r="B186" s="4" t="s">
        <v>11</v>
      </c>
      <c r="C186" s="3">
        <f t="shared" ref="C186:C192" si="43">D186+E186+F186+G186+H186+I186</f>
        <v>7369.67</v>
      </c>
      <c r="D186" s="18">
        <f>D191</f>
        <v>0</v>
      </c>
      <c r="E186" s="18">
        <f>E191+E196+E201</f>
        <v>3645.67</v>
      </c>
      <c r="F186" s="3">
        <f>F191+F196+F201</f>
        <v>3724</v>
      </c>
      <c r="G186" s="3">
        <f>G191</f>
        <v>0</v>
      </c>
      <c r="H186" s="3">
        <f>H191</f>
        <v>0</v>
      </c>
      <c r="I186" s="3">
        <f>I191</f>
        <v>0</v>
      </c>
      <c r="J186" s="3"/>
    </row>
    <row r="187" spans="1:10" ht="15.6">
      <c r="A187" s="29">
        <v>177</v>
      </c>
      <c r="B187" s="4" t="s">
        <v>12</v>
      </c>
      <c r="C187" s="3">
        <f t="shared" si="43"/>
        <v>0</v>
      </c>
      <c r="D187" s="18">
        <f t="shared" ref="D187:I187" si="44">D206+D211+D222+D227+D231+D236+D241+D246</f>
        <v>0</v>
      </c>
      <c r="E187" s="18">
        <f t="shared" si="44"/>
        <v>0</v>
      </c>
      <c r="F187" s="3">
        <f t="shared" si="44"/>
        <v>0</v>
      </c>
      <c r="G187" s="3">
        <f t="shared" si="44"/>
        <v>0</v>
      </c>
      <c r="H187" s="3">
        <f t="shared" si="44"/>
        <v>0</v>
      </c>
      <c r="I187" s="3">
        <f t="shared" si="44"/>
        <v>0</v>
      </c>
      <c r="J187" s="3"/>
    </row>
    <row r="188" spans="1:10" ht="109.2">
      <c r="A188" s="29">
        <v>178</v>
      </c>
      <c r="B188" s="4" t="s">
        <v>43</v>
      </c>
      <c r="C188" s="3">
        <f t="shared" si="43"/>
        <v>215.57</v>
      </c>
      <c r="D188" s="18">
        <f t="shared" ref="D188:I188" si="45">SUM(D189:D192)</f>
        <v>0</v>
      </c>
      <c r="E188" s="18">
        <f t="shared" si="45"/>
        <v>215.57</v>
      </c>
      <c r="F188" s="3">
        <f t="shared" si="45"/>
        <v>0</v>
      </c>
      <c r="G188" s="3">
        <f t="shared" si="45"/>
        <v>0</v>
      </c>
      <c r="H188" s="3">
        <f t="shared" si="45"/>
        <v>0</v>
      </c>
      <c r="I188" s="3">
        <f t="shared" si="45"/>
        <v>0</v>
      </c>
      <c r="J188" s="13" t="s">
        <v>48</v>
      </c>
    </row>
    <row r="189" spans="1:10" ht="15.6">
      <c r="A189" s="29">
        <v>179</v>
      </c>
      <c r="B189" s="4" t="s">
        <v>9</v>
      </c>
      <c r="C189" s="3">
        <f t="shared" si="43"/>
        <v>0</v>
      </c>
      <c r="D189" s="18">
        <v>0</v>
      </c>
      <c r="E189" s="18">
        <v>0</v>
      </c>
      <c r="F189" s="3">
        <v>0</v>
      </c>
      <c r="G189" s="3">
        <v>0</v>
      </c>
      <c r="H189" s="3">
        <v>0</v>
      </c>
      <c r="I189" s="3">
        <v>0</v>
      </c>
      <c r="J189" s="27"/>
    </row>
    <row r="190" spans="1:10" ht="15.6">
      <c r="A190" s="29">
        <v>180</v>
      </c>
      <c r="B190" s="4" t="s">
        <v>10</v>
      </c>
      <c r="C190" s="3">
        <f t="shared" si="43"/>
        <v>150.9</v>
      </c>
      <c r="D190" s="18">
        <v>0</v>
      </c>
      <c r="E190" s="18">
        <v>150.9</v>
      </c>
      <c r="F190" s="3">
        <v>0</v>
      </c>
      <c r="G190" s="3">
        <v>0</v>
      </c>
      <c r="H190" s="3">
        <v>0</v>
      </c>
      <c r="I190" s="3">
        <v>0</v>
      </c>
      <c r="J190" s="27"/>
    </row>
    <row r="191" spans="1:10" ht="15.6">
      <c r="A191" s="29">
        <v>181</v>
      </c>
      <c r="B191" s="4" t="s">
        <v>11</v>
      </c>
      <c r="C191" s="3">
        <f t="shared" si="43"/>
        <v>64.67</v>
      </c>
      <c r="D191" s="18">
        <v>0</v>
      </c>
      <c r="E191" s="18">
        <v>64.67</v>
      </c>
      <c r="F191" s="3">
        <v>0</v>
      </c>
      <c r="G191" s="3">
        <v>0</v>
      </c>
      <c r="H191" s="3">
        <v>0</v>
      </c>
      <c r="I191" s="3">
        <v>0</v>
      </c>
      <c r="J191" s="27"/>
    </row>
    <row r="192" spans="1:10" ht="15.6">
      <c r="A192" s="29">
        <v>182</v>
      </c>
      <c r="B192" s="4" t="s">
        <v>12</v>
      </c>
      <c r="C192" s="3">
        <f t="shared" si="43"/>
        <v>0</v>
      </c>
      <c r="D192" s="18">
        <v>0</v>
      </c>
      <c r="E192" s="18">
        <v>0</v>
      </c>
      <c r="F192" s="3">
        <v>0</v>
      </c>
      <c r="G192" s="3">
        <v>0</v>
      </c>
      <c r="H192" s="3">
        <v>0</v>
      </c>
      <c r="I192" s="3">
        <v>0</v>
      </c>
      <c r="J192" s="27"/>
    </row>
    <row r="193" spans="1:10" ht="93.6">
      <c r="A193" s="29">
        <v>183</v>
      </c>
      <c r="B193" s="23" t="s">
        <v>47</v>
      </c>
      <c r="C193" s="21">
        <f t="shared" ref="C193:I193" si="46">C194+C195+C196+C197</f>
        <v>0</v>
      </c>
      <c r="D193" s="24">
        <f t="shared" si="46"/>
        <v>0</v>
      </c>
      <c r="E193" s="24">
        <f t="shared" si="46"/>
        <v>0</v>
      </c>
      <c r="F193" s="21">
        <f t="shared" si="46"/>
        <v>0</v>
      </c>
      <c r="G193" s="21">
        <f t="shared" si="46"/>
        <v>0</v>
      </c>
      <c r="H193" s="21">
        <f t="shared" si="46"/>
        <v>0</v>
      </c>
      <c r="I193" s="21">
        <f t="shared" si="46"/>
        <v>0</v>
      </c>
      <c r="J193" s="25" t="s">
        <v>48</v>
      </c>
    </row>
    <row r="194" spans="1:10" ht="15.6">
      <c r="A194" s="29">
        <v>184</v>
      </c>
      <c r="B194" s="23" t="s">
        <v>9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1"/>
    </row>
    <row r="195" spans="1:10" ht="15.6">
      <c r="A195" s="29">
        <v>185</v>
      </c>
      <c r="B195" s="23" t="s">
        <v>10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1"/>
    </row>
    <row r="196" spans="1:10" ht="15.6">
      <c r="A196" s="29">
        <v>186</v>
      </c>
      <c r="B196" s="23" t="s">
        <v>11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1"/>
    </row>
    <row r="197" spans="1:10" ht="15.6">
      <c r="A197" s="29">
        <v>187</v>
      </c>
      <c r="B197" s="26" t="s">
        <v>12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1"/>
    </row>
    <row r="198" spans="1:10" ht="156">
      <c r="A198" s="29">
        <v>188</v>
      </c>
      <c r="B198" s="4" t="s">
        <v>55</v>
      </c>
      <c r="C198" s="3">
        <f t="shared" ref="C198:I198" si="47">C199+C200+C201+C202</f>
        <v>11178</v>
      </c>
      <c r="D198" s="18">
        <f t="shared" si="47"/>
        <v>0</v>
      </c>
      <c r="E198" s="18">
        <f t="shared" si="47"/>
        <v>3581</v>
      </c>
      <c r="F198" s="3">
        <f t="shared" si="47"/>
        <v>3724</v>
      </c>
      <c r="G198" s="3">
        <f t="shared" si="47"/>
        <v>3873</v>
      </c>
      <c r="H198" s="3">
        <f t="shared" si="47"/>
        <v>0</v>
      </c>
      <c r="I198" s="3">
        <f t="shared" si="47"/>
        <v>0</v>
      </c>
      <c r="J198" s="3" t="s">
        <v>82</v>
      </c>
    </row>
    <row r="199" spans="1:10" ht="15.6">
      <c r="A199" s="29">
        <v>189</v>
      </c>
      <c r="B199" s="4" t="s">
        <v>9</v>
      </c>
      <c r="C199" s="3">
        <f>D199+E199+F199+G199+H199+I199</f>
        <v>0</v>
      </c>
      <c r="D199" s="18">
        <v>0</v>
      </c>
      <c r="E199" s="18">
        <v>0</v>
      </c>
      <c r="F199" s="3">
        <v>0</v>
      </c>
      <c r="G199" s="3">
        <v>0</v>
      </c>
      <c r="H199" s="3">
        <v>0</v>
      </c>
      <c r="I199" s="3">
        <v>0</v>
      </c>
      <c r="J199" s="3"/>
    </row>
    <row r="200" spans="1:10" ht="15.6">
      <c r="A200" s="29">
        <v>190</v>
      </c>
      <c r="B200" s="4" t="s">
        <v>10</v>
      </c>
      <c r="C200" s="3">
        <f>D200+E200+F200+G200+H200+I200</f>
        <v>0</v>
      </c>
      <c r="D200" s="18">
        <v>0</v>
      </c>
      <c r="E200" s="18">
        <v>0</v>
      </c>
      <c r="F200" s="3">
        <v>0</v>
      </c>
      <c r="G200" s="3">
        <v>0</v>
      </c>
      <c r="H200" s="3">
        <v>0</v>
      </c>
      <c r="I200" s="3">
        <v>0</v>
      </c>
      <c r="J200" s="3"/>
    </row>
    <row r="201" spans="1:10" ht="15.6">
      <c r="A201" s="29">
        <v>191</v>
      </c>
      <c r="B201" s="4" t="s">
        <v>11</v>
      </c>
      <c r="C201" s="3">
        <f>D201+E201+F201+G201+H201+I201</f>
        <v>11178</v>
      </c>
      <c r="D201" s="18">
        <v>0</v>
      </c>
      <c r="E201" s="18">
        <v>3581</v>
      </c>
      <c r="F201" s="3">
        <v>3724</v>
      </c>
      <c r="G201" s="3">
        <v>3873</v>
      </c>
      <c r="H201" s="3">
        <v>0</v>
      </c>
      <c r="I201" s="3">
        <v>0</v>
      </c>
      <c r="J201" s="3"/>
    </row>
    <row r="202" spans="1:10" ht="15.6">
      <c r="A202" s="29">
        <v>192</v>
      </c>
      <c r="B202" s="11" t="s">
        <v>12</v>
      </c>
      <c r="C202" s="3">
        <f>D202+E202+F202+G202+H202+I202</f>
        <v>0</v>
      </c>
      <c r="D202" s="18">
        <v>0</v>
      </c>
      <c r="E202" s="18">
        <v>0</v>
      </c>
      <c r="F202" s="3">
        <v>0</v>
      </c>
      <c r="G202" s="3">
        <v>0</v>
      </c>
      <c r="H202" s="3">
        <v>0</v>
      </c>
      <c r="I202" s="3">
        <v>0</v>
      </c>
      <c r="J202" s="3"/>
    </row>
    <row r="203" spans="1:10" ht="31.5" customHeight="1">
      <c r="A203" s="29">
        <v>193</v>
      </c>
      <c r="B203" s="34" t="s">
        <v>53</v>
      </c>
      <c r="C203" s="35"/>
      <c r="D203" s="35"/>
      <c r="E203" s="35"/>
      <c r="F203" s="35"/>
      <c r="G203" s="35"/>
      <c r="H203" s="35"/>
      <c r="I203" s="35"/>
      <c r="J203" s="36"/>
    </row>
    <row r="204" spans="1:10" ht="31.2">
      <c r="A204" s="29">
        <v>194</v>
      </c>
      <c r="B204" s="4" t="s">
        <v>36</v>
      </c>
      <c r="C204" s="3">
        <f>D204+E204+F204+G204+H204+I204</f>
        <v>99495.025999999998</v>
      </c>
      <c r="D204" s="18">
        <f t="shared" ref="D204:I204" si="48">SUM(D205:D208)</f>
        <v>14221</v>
      </c>
      <c r="E204" s="18">
        <f t="shared" si="48"/>
        <v>27508.026000000002</v>
      </c>
      <c r="F204" s="3">
        <f t="shared" si="48"/>
        <v>22897</v>
      </c>
      <c r="G204" s="3">
        <f t="shared" si="48"/>
        <v>23813</v>
      </c>
      <c r="H204" s="3">
        <f t="shared" si="48"/>
        <v>5528</v>
      </c>
      <c r="I204" s="3">
        <f t="shared" si="48"/>
        <v>5528</v>
      </c>
      <c r="J204" s="3"/>
    </row>
    <row r="205" spans="1:10" ht="15.6">
      <c r="A205" s="29">
        <v>195</v>
      </c>
      <c r="B205" s="4" t="s">
        <v>9</v>
      </c>
      <c r="C205" s="3">
        <f>D205+E205+F205+G205+H205+I205</f>
        <v>0</v>
      </c>
      <c r="D205" s="18">
        <v>0</v>
      </c>
      <c r="E205" s="18">
        <v>0</v>
      </c>
      <c r="F205" s="3">
        <v>0</v>
      </c>
      <c r="G205" s="3">
        <v>0</v>
      </c>
      <c r="H205" s="3">
        <v>0</v>
      </c>
      <c r="I205" s="3">
        <v>0</v>
      </c>
      <c r="J205" s="3"/>
    </row>
    <row r="206" spans="1:10" ht="15.6">
      <c r="A206" s="29">
        <v>196</v>
      </c>
      <c r="B206" s="4" t="s">
        <v>10</v>
      </c>
      <c r="C206" s="3">
        <f>D206+E206+F206+G206+H206+I206</f>
        <v>0</v>
      </c>
      <c r="D206" s="18">
        <f t="shared" ref="D206:I206" si="49">D217+D227+D231+D236+D241+D246+D251</f>
        <v>0</v>
      </c>
      <c r="E206" s="18">
        <f t="shared" si="49"/>
        <v>0</v>
      </c>
      <c r="F206" s="3">
        <f t="shared" si="49"/>
        <v>0</v>
      </c>
      <c r="G206" s="3">
        <f t="shared" si="49"/>
        <v>0</v>
      </c>
      <c r="H206" s="3">
        <f t="shared" si="49"/>
        <v>0</v>
      </c>
      <c r="I206" s="3">
        <f t="shared" si="49"/>
        <v>0</v>
      </c>
      <c r="J206" s="3"/>
    </row>
    <row r="207" spans="1:10" ht="15.6">
      <c r="A207" s="29">
        <v>197</v>
      </c>
      <c r="B207" s="4" t="s">
        <v>11</v>
      </c>
      <c r="C207" s="3">
        <f t="shared" ref="C207:I207" si="50">C213</f>
        <v>99495.025999999998</v>
      </c>
      <c r="D207" s="18">
        <f t="shared" si="50"/>
        <v>14221</v>
      </c>
      <c r="E207" s="18">
        <f t="shared" si="50"/>
        <v>27508.026000000002</v>
      </c>
      <c r="F207" s="3">
        <f t="shared" si="50"/>
        <v>22897</v>
      </c>
      <c r="G207" s="3">
        <f t="shared" si="50"/>
        <v>23813</v>
      </c>
      <c r="H207" s="3">
        <f t="shared" si="50"/>
        <v>5528</v>
      </c>
      <c r="I207" s="3">
        <f t="shared" si="50"/>
        <v>5528</v>
      </c>
      <c r="J207" s="3"/>
    </row>
    <row r="208" spans="1:10" ht="15.6">
      <c r="A208" s="29">
        <v>198</v>
      </c>
      <c r="B208" s="4" t="s">
        <v>12</v>
      </c>
      <c r="C208" s="3">
        <f>D208+E208+F208+G208+H208+I208</f>
        <v>0</v>
      </c>
      <c r="D208" s="18">
        <f>D214</f>
        <v>0</v>
      </c>
      <c r="E208" s="18">
        <f>E219+E224+E229+E233+E238+E243+E248+E253</f>
        <v>0</v>
      </c>
      <c r="F208" s="3">
        <f>F219+F224+F229+F233+F238+F243+F248+F253</f>
        <v>0</v>
      </c>
      <c r="G208" s="3">
        <f>G219+G224+G229+G233+G238+G243+G248+G253</f>
        <v>0</v>
      </c>
      <c r="H208" s="3">
        <f>H219+H224+H229+H233+H238+H243+H248+H253</f>
        <v>0</v>
      </c>
      <c r="I208" s="3">
        <f>I219+I224+I229+I233+I238+I243+I248+I253</f>
        <v>0</v>
      </c>
      <c r="J208" s="3"/>
    </row>
    <row r="209" spans="1:10" ht="15.6">
      <c r="A209" s="29">
        <v>199</v>
      </c>
      <c r="B209" s="30" t="s">
        <v>22</v>
      </c>
      <c r="C209" s="31"/>
      <c r="D209" s="31"/>
      <c r="E209" s="31"/>
      <c r="F209" s="31"/>
      <c r="G209" s="31"/>
      <c r="H209" s="31"/>
      <c r="I209" s="31"/>
      <c r="J209" s="32"/>
    </row>
    <row r="210" spans="1:10" ht="31.2">
      <c r="A210" s="29">
        <v>200</v>
      </c>
      <c r="B210" s="4" t="s">
        <v>23</v>
      </c>
      <c r="C210" s="3">
        <f>D210+F210+G210+H210+I210+E210</f>
        <v>99495.025999999998</v>
      </c>
      <c r="D210" s="18">
        <f t="shared" ref="D210:I210" si="51">SUM(D211:D214)</f>
        <v>14221</v>
      </c>
      <c r="E210" s="18">
        <f t="shared" si="51"/>
        <v>27508.026000000002</v>
      </c>
      <c r="F210" s="3">
        <f t="shared" si="51"/>
        <v>22897</v>
      </c>
      <c r="G210" s="3">
        <f t="shared" si="51"/>
        <v>23813</v>
      </c>
      <c r="H210" s="3">
        <f t="shared" si="51"/>
        <v>5528</v>
      </c>
      <c r="I210" s="3">
        <f t="shared" si="51"/>
        <v>5528</v>
      </c>
      <c r="J210" s="3"/>
    </row>
    <row r="211" spans="1:10" ht="15.6">
      <c r="A211" s="29">
        <v>201</v>
      </c>
      <c r="B211" s="4" t="s">
        <v>9</v>
      </c>
      <c r="C211" s="3">
        <f t="shared" ref="C211:C229" si="52">SUM(D211:I211)</f>
        <v>0</v>
      </c>
      <c r="D211" s="18">
        <f t="shared" ref="D211:I212" si="53">D216</f>
        <v>0</v>
      </c>
      <c r="E211" s="18">
        <f t="shared" si="53"/>
        <v>0</v>
      </c>
      <c r="F211" s="3">
        <f t="shared" si="53"/>
        <v>0</v>
      </c>
      <c r="G211" s="3">
        <f t="shared" si="53"/>
        <v>0</v>
      </c>
      <c r="H211" s="3">
        <f t="shared" si="53"/>
        <v>0</v>
      </c>
      <c r="I211" s="3">
        <f t="shared" si="53"/>
        <v>0</v>
      </c>
      <c r="J211" s="3"/>
    </row>
    <row r="212" spans="1:10" ht="15.6">
      <c r="A212" s="29">
        <v>202</v>
      </c>
      <c r="B212" s="4" t="s">
        <v>10</v>
      </c>
      <c r="C212" s="3">
        <f t="shared" si="52"/>
        <v>0</v>
      </c>
      <c r="D212" s="18">
        <f t="shared" si="53"/>
        <v>0</v>
      </c>
      <c r="E212" s="18">
        <f t="shared" si="53"/>
        <v>0</v>
      </c>
      <c r="F212" s="3">
        <f t="shared" si="53"/>
        <v>0</v>
      </c>
      <c r="G212" s="3">
        <f t="shared" si="53"/>
        <v>0</v>
      </c>
      <c r="H212" s="3">
        <f t="shared" si="53"/>
        <v>0</v>
      </c>
      <c r="I212" s="3">
        <f t="shared" si="53"/>
        <v>0</v>
      </c>
      <c r="J212" s="3"/>
    </row>
    <row r="213" spans="1:10" ht="15.6">
      <c r="A213" s="29">
        <v>203</v>
      </c>
      <c r="B213" s="4" t="s">
        <v>11</v>
      </c>
      <c r="C213" s="3">
        <f t="shared" ref="C213:I213" si="54">C218+C223+C228</f>
        <v>99495.025999999998</v>
      </c>
      <c r="D213" s="18">
        <f t="shared" si="54"/>
        <v>14221</v>
      </c>
      <c r="E213" s="18">
        <f t="shared" si="54"/>
        <v>27508.026000000002</v>
      </c>
      <c r="F213" s="3">
        <f t="shared" si="54"/>
        <v>22897</v>
      </c>
      <c r="G213" s="3">
        <f t="shared" si="54"/>
        <v>23813</v>
      </c>
      <c r="H213" s="3">
        <f t="shared" si="54"/>
        <v>5528</v>
      </c>
      <c r="I213" s="3">
        <f t="shared" si="54"/>
        <v>5528</v>
      </c>
      <c r="J213" s="3"/>
    </row>
    <row r="214" spans="1:10" ht="15.6">
      <c r="A214" s="29">
        <v>204</v>
      </c>
      <c r="B214" s="4" t="s">
        <v>12</v>
      </c>
      <c r="C214" s="3">
        <f t="shared" si="52"/>
        <v>0</v>
      </c>
      <c r="D214" s="18">
        <f>D219+D224+D229</f>
        <v>0</v>
      </c>
      <c r="E214" s="18">
        <v>0</v>
      </c>
      <c r="F214" s="3">
        <v>0</v>
      </c>
      <c r="G214" s="3">
        <v>0</v>
      </c>
      <c r="H214" s="3">
        <v>0</v>
      </c>
      <c r="I214" s="3"/>
      <c r="J214" s="3"/>
    </row>
    <row r="215" spans="1:10" ht="78">
      <c r="A215" s="29">
        <v>205</v>
      </c>
      <c r="B215" s="4" t="s">
        <v>37</v>
      </c>
      <c r="C215" s="3">
        <f>SUM(D215:I215)</f>
        <v>35712</v>
      </c>
      <c r="D215" s="18">
        <f t="shared" ref="D215:I215" si="55">SUM(D216:D219)</f>
        <v>4838</v>
      </c>
      <c r="E215" s="18">
        <f t="shared" si="55"/>
        <v>6101</v>
      </c>
      <c r="F215" s="3">
        <f t="shared" si="55"/>
        <v>6724</v>
      </c>
      <c r="G215" s="3">
        <f t="shared" si="55"/>
        <v>6993</v>
      </c>
      <c r="H215" s="3">
        <f t="shared" si="55"/>
        <v>5528</v>
      </c>
      <c r="I215" s="3">
        <f t="shared" si="55"/>
        <v>5528</v>
      </c>
      <c r="J215" s="12" t="s">
        <v>70</v>
      </c>
    </row>
    <row r="216" spans="1:10" ht="15.6">
      <c r="A216" s="29">
        <v>206</v>
      </c>
      <c r="B216" s="4" t="s">
        <v>9</v>
      </c>
      <c r="C216" s="3">
        <f t="shared" si="52"/>
        <v>0</v>
      </c>
      <c r="D216" s="18">
        <v>0</v>
      </c>
      <c r="E216" s="18">
        <v>0</v>
      </c>
      <c r="F216" s="3">
        <v>0</v>
      </c>
      <c r="G216" s="3">
        <v>0</v>
      </c>
      <c r="H216" s="3">
        <v>0</v>
      </c>
      <c r="I216" s="3">
        <v>0</v>
      </c>
      <c r="J216" s="12"/>
    </row>
    <row r="217" spans="1:10" ht="15.6">
      <c r="A217" s="29">
        <v>207</v>
      </c>
      <c r="B217" s="4" t="s">
        <v>10</v>
      </c>
      <c r="C217" s="3">
        <f t="shared" si="52"/>
        <v>0</v>
      </c>
      <c r="D217" s="18">
        <v>0</v>
      </c>
      <c r="E217" s="18">
        <v>0</v>
      </c>
      <c r="F217" s="3">
        <v>0</v>
      </c>
      <c r="G217" s="3">
        <v>0</v>
      </c>
      <c r="H217" s="3">
        <v>0</v>
      </c>
      <c r="I217" s="3">
        <v>0</v>
      </c>
      <c r="J217" s="12"/>
    </row>
    <row r="218" spans="1:10" ht="15.6">
      <c r="A218" s="29">
        <v>208</v>
      </c>
      <c r="B218" s="4" t="s">
        <v>11</v>
      </c>
      <c r="C218" s="3">
        <f>SUM(D218:I218)</f>
        <v>35712</v>
      </c>
      <c r="D218" s="18">
        <v>4838</v>
      </c>
      <c r="E218" s="18">
        <v>6101</v>
      </c>
      <c r="F218" s="3">
        <v>6724</v>
      </c>
      <c r="G218" s="3">
        <v>6993</v>
      </c>
      <c r="H218" s="3">
        <v>5528</v>
      </c>
      <c r="I218" s="3">
        <v>5528</v>
      </c>
      <c r="J218" s="12"/>
    </row>
    <row r="219" spans="1:10" ht="15.6">
      <c r="A219" s="29">
        <v>209</v>
      </c>
      <c r="B219" s="4" t="s">
        <v>12</v>
      </c>
      <c r="C219" s="3">
        <f t="shared" si="52"/>
        <v>0</v>
      </c>
      <c r="D219" s="18">
        <v>0</v>
      </c>
      <c r="E219" s="18">
        <v>0</v>
      </c>
      <c r="F219" s="3">
        <v>0</v>
      </c>
      <c r="G219" s="3">
        <v>0</v>
      </c>
      <c r="H219" s="3">
        <v>0</v>
      </c>
      <c r="I219" s="3">
        <v>0</v>
      </c>
      <c r="J219" s="12"/>
    </row>
    <row r="220" spans="1:10" ht="109.2">
      <c r="A220" s="29">
        <v>210</v>
      </c>
      <c r="B220" s="4" t="s">
        <v>38</v>
      </c>
      <c r="C220" s="3">
        <f t="shared" si="52"/>
        <v>652</v>
      </c>
      <c r="D220" s="18">
        <f t="shared" ref="D220:I220" si="56">SUM(D221:D224)</f>
        <v>298</v>
      </c>
      <c r="E220" s="18">
        <f t="shared" si="56"/>
        <v>354</v>
      </c>
      <c r="F220" s="3">
        <f t="shared" si="56"/>
        <v>0</v>
      </c>
      <c r="G220" s="3">
        <f t="shared" si="56"/>
        <v>0</v>
      </c>
      <c r="H220" s="3">
        <f t="shared" si="56"/>
        <v>0</v>
      </c>
      <c r="I220" s="3">
        <f t="shared" si="56"/>
        <v>0</v>
      </c>
      <c r="J220" s="12" t="s">
        <v>83</v>
      </c>
    </row>
    <row r="221" spans="1:10" ht="15.6">
      <c r="A221" s="29">
        <v>211</v>
      </c>
      <c r="B221" s="4" t="s">
        <v>9</v>
      </c>
      <c r="C221" s="3">
        <f t="shared" si="52"/>
        <v>0</v>
      </c>
      <c r="D221" s="18">
        <v>0</v>
      </c>
      <c r="E221" s="18">
        <v>0</v>
      </c>
      <c r="F221" s="3">
        <v>0</v>
      </c>
      <c r="G221" s="3">
        <v>0</v>
      </c>
      <c r="H221" s="3">
        <v>0</v>
      </c>
      <c r="I221" s="3">
        <v>0</v>
      </c>
      <c r="J221" s="12"/>
    </row>
    <row r="222" spans="1:10" ht="15.6">
      <c r="A222" s="29">
        <v>212</v>
      </c>
      <c r="B222" s="4" t="s">
        <v>10</v>
      </c>
      <c r="C222" s="3">
        <f t="shared" si="52"/>
        <v>0</v>
      </c>
      <c r="D222" s="18">
        <v>0</v>
      </c>
      <c r="E222" s="18">
        <v>0</v>
      </c>
      <c r="F222" s="3">
        <v>0</v>
      </c>
      <c r="G222" s="3">
        <v>0</v>
      </c>
      <c r="H222" s="3">
        <v>0</v>
      </c>
      <c r="I222" s="3">
        <v>0</v>
      </c>
      <c r="J222" s="12"/>
    </row>
    <row r="223" spans="1:10" ht="15.6">
      <c r="A223" s="29">
        <v>213</v>
      </c>
      <c r="B223" s="4" t="s">
        <v>11</v>
      </c>
      <c r="C223" s="3">
        <f t="shared" si="52"/>
        <v>652</v>
      </c>
      <c r="D223" s="18">
        <v>298</v>
      </c>
      <c r="E223" s="18">
        <v>354</v>
      </c>
      <c r="F223" s="3">
        <v>0</v>
      </c>
      <c r="G223" s="3">
        <v>0</v>
      </c>
      <c r="H223" s="3">
        <v>0</v>
      </c>
      <c r="I223" s="3">
        <v>0</v>
      </c>
      <c r="J223" s="12"/>
    </row>
    <row r="224" spans="1:10" ht="15.6">
      <c r="A224" s="29">
        <v>214</v>
      </c>
      <c r="B224" s="4" t="s">
        <v>12</v>
      </c>
      <c r="C224" s="3">
        <f t="shared" si="52"/>
        <v>0</v>
      </c>
      <c r="D224" s="18">
        <v>0</v>
      </c>
      <c r="E224" s="18">
        <v>0</v>
      </c>
      <c r="F224" s="3">
        <v>0</v>
      </c>
      <c r="G224" s="3">
        <v>0</v>
      </c>
      <c r="H224" s="3">
        <v>0</v>
      </c>
      <c r="I224" s="3">
        <v>0</v>
      </c>
      <c r="J224" s="12"/>
    </row>
    <row r="225" spans="1:10" ht="62.4">
      <c r="A225" s="29">
        <v>215</v>
      </c>
      <c r="B225" s="4" t="s">
        <v>39</v>
      </c>
      <c r="C225" s="3">
        <f t="shared" si="52"/>
        <v>63131.025999999998</v>
      </c>
      <c r="D225" s="18">
        <f t="shared" ref="D225:I225" si="57">SUM(D226:D229)</f>
        <v>9085</v>
      </c>
      <c r="E225" s="18">
        <f t="shared" si="57"/>
        <v>21053.026000000002</v>
      </c>
      <c r="F225" s="3">
        <f t="shared" si="57"/>
        <v>16173</v>
      </c>
      <c r="G225" s="3">
        <f t="shared" si="57"/>
        <v>16820</v>
      </c>
      <c r="H225" s="3">
        <f t="shared" si="57"/>
        <v>0</v>
      </c>
      <c r="I225" s="3">
        <f t="shared" si="57"/>
        <v>0</v>
      </c>
      <c r="J225" s="12" t="s">
        <v>70</v>
      </c>
    </row>
    <row r="226" spans="1:10" ht="15.6">
      <c r="A226" s="29">
        <v>216</v>
      </c>
      <c r="B226" s="4" t="s">
        <v>9</v>
      </c>
      <c r="C226" s="3">
        <f t="shared" si="52"/>
        <v>0</v>
      </c>
      <c r="D226" s="18">
        <v>0</v>
      </c>
      <c r="E226" s="18">
        <v>0</v>
      </c>
      <c r="F226" s="3">
        <v>0</v>
      </c>
      <c r="G226" s="3">
        <v>0</v>
      </c>
      <c r="H226" s="3">
        <v>0</v>
      </c>
      <c r="I226" s="3">
        <v>0</v>
      </c>
      <c r="J226" s="3"/>
    </row>
    <row r="227" spans="1:10" ht="15.6">
      <c r="A227" s="29">
        <v>217</v>
      </c>
      <c r="B227" s="4" t="s">
        <v>10</v>
      </c>
      <c r="C227" s="3">
        <f t="shared" si="52"/>
        <v>0</v>
      </c>
      <c r="D227" s="18">
        <v>0</v>
      </c>
      <c r="E227" s="18">
        <v>0</v>
      </c>
      <c r="F227" s="3">
        <v>0</v>
      </c>
      <c r="G227" s="3">
        <v>0</v>
      </c>
      <c r="H227" s="3">
        <v>0</v>
      </c>
      <c r="I227" s="3">
        <v>0</v>
      </c>
      <c r="J227" s="3"/>
    </row>
    <row r="228" spans="1:10" ht="15.6">
      <c r="A228" s="29">
        <v>218</v>
      </c>
      <c r="B228" s="4" t="s">
        <v>11</v>
      </c>
      <c r="C228" s="3">
        <f t="shared" si="52"/>
        <v>63131.025999999998</v>
      </c>
      <c r="D228" s="18">
        <v>9085</v>
      </c>
      <c r="E228" s="18">
        <v>21053.026000000002</v>
      </c>
      <c r="F228" s="3">
        <v>16173</v>
      </c>
      <c r="G228" s="3">
        <v>16820</v>
      </c>
      <c r="H228" s="3">
        <v>0</v>
      </c>
      <c r="I228" s="3">
        <v>0</v>
      </c>
      <c r="J228" s="3"/>
    </row>
    <row r="229" spans="1:10" ht="15.6">
      <c r="A229" s="29">
        <v>219</v>
      </c>
      <c r="B229" s="4" t="s">
        <v>12</v>
      </c>
      <c r="C229" s="3">
        <f t="shared" si="52"/>
        <v>0</v>
      </c>
      <c r="D229" s="18">
        <v>0</v>
      </c>
      <c r="E229" s="18">
        <v>0</v>
      </c>
      <c r="F229" s="3">
        <v>0</v>
      </c>
      <c r="G229" s="3">
        <v>0</v>
      </c>
      <c r="H229" s="3">
        <v>0</v>
      </c>
      <c r="I229" s="3">
        <v>0</v>
      </c>
      <c r="J229" s="3"/>
    </row>
  </sheetData>
  <mergeCells count="14">
    <mergeCell ref="B182:J182"/>
    <mergeCell ref="A2:J2"/>
    <mergeCell ref="B21:J21"/>
    <mergeCell ref="B203:J203"/>
    <mergeCell ref="B209:J209"/>
    <mergeCell ref="B27:J27"/>
    <mergeCell ref="B38:J38"/>
    <mergeCell ref="A3:A4"/>
    <mergeCell ref="B3:B4"/>
    <mergeCell ref="C3:I3"/>
    <mergeCell ref="J3:J4"/>
    <mergeCell ref="B124:J124"/>
    <mergeCell ref="B130:J130"/>
    <mergeCell ref="B176:J176"/>
  </mergeCells>
  <pageMargins left="0.11811023622047245" right="0.19685039370078741" top="0.35433070866141736" bottom="0.35433070866141736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2025-02-20T10:11:35Z</dcterms:modified>
</cp:coreProperties>
</file>