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firstSheet="7" activeTab="7"/>
  </bookViews>
  <sheets>
    <sheet name="ред. от 13.10.17 №795" sheetId="1" r:id="rId1"/>
    <sheet name="ред. от 28.12.17 №1037" sheetId="4" r:id="rId2"/>
    <sheet name="РЕД  ОТ 01.02.2018 №70" sheetId="5" r:id="rId3"/>
    <sheet name="ред. от 14.02.18 №121-4" sheetId="7" r:id="rId4"/>
    <sheet name="ред от 12.03.2018 № 170" sheetId="6" r:id="rId5"/>
    <sheet name="РЕД ОТ 20.04.2018 №312" sheetId="8" r:id="rId6"/>
    <sheet name="проект 28.06.18" sheetId="9" r:id="rId7"/>
    <sheet name="проект 19-24" sheetId="11" r:id="rId8"/>
  </sheets>
  <definedNames>
    <definedName name="_xlnm._FilterDatabase" localSheetId="7" hidden="1">'проект 19-24'!$A$4:$J$298</definedName>
  </definedNames>
  <calcPr calcId="152511"/>
</workbook>
</file>

<file path=xl/calcChain.xml><?xml version="1.0" encoding="utf-8"?>
<calcChain xmlns="http://schemas.openxmlformats.org/spreadsheetml/2006/main">
  <c r="E179" i="11" l="1"/>
  <c r="F179" i="11"/>
  <c r="G179" i="11"/>
  <c r="H179" i="11"/>
  <c r="I179" i="11"/>
  <c r="E121" i="11" l="1"/>
  <c r="F121" i="11"/>
  <c r="G121" i="11"/>
  <c r="H121" i="11"/>
  <c r="I121" i="11"/>
  <c r="D121" i="11"/>
  <c r="E131" i="11"/>
  <c r="F131" i="11"/>
  <c r="G131" i="11"/>
  <c r="H131" i="11"/>
  <c r="I131" i="11"/>
  <c r="D131" i="11"/>
  <c r="C132" i="11"/>
  <c r="E81" i="11"/>
  <c r="F81" i="11"/>
  <c r="G81" i="11"/>
  <c r="H81" i="11"/>
  <c r="I81" i="11"/>
  <c r="D81" i="11"/>
  <c r="C85" i="11"/>
  <c r="E84" i="11"/>
  <c r="F84" i="11"/>
  <c r="G84" i="11"/>
  <c r="H84" i="11"/>
  <c r="I84" i="11"/>
  <c r="D84" i="11"/>
  <c r="C84" i="11" s="1"/>
  <c r="C131" i="11" l="1"/>
  <c r="I173" i="11"/>
  <c r="H173" i="11"/>
  <c r="G173" i="11"/>
  <c r="F173" i="11"/>
  <c r="E173" i="11"/>
  <c r="D173" i="11"/>
  <c r="E194" i="11"/>
  <c r="F194" i="11"/>
  <c r="G194" i="11"/>
  <c r="H194" i="11"/>
  <c r="I194" i="11"/>
  <c r="D194" i="11"/>
  <c r="D179" i="11"/>
  <c r="D174" i="11" s="1"/>
  <c r="E180" i="11"/>
  <c r="E175" i="11" s="1"/>
  <c r="E170" i="11" s="1"/>
  <c r="F180" i="11"/>
  <c r="F175" i="11" s="1"/>
  <c r="F170" i="11" s="1"/>
  <c r="G180" i="11"/>
  <c r="G175" i="11" s="1"/>
  <c r="H180" i="11"/>
  <c r="H175" i="11" s="1"/>
  <c r="H170" i="11" s="1"/>
  <c r="I180" i="11"/>
  <c r="I175" i="11" s="1"/>
  <c r="I170" i="11" s="1"/>
  <c r="D180" i="11"/>
  <c r="D175" i="11" s="1"/>
  <c r="E88" i="11"/>
  <c r="F88" i="11"/>
  <c r="G88" i="11"/>
  <c r="H88" i="11"/>
  <c r="I88" i="11"/>
  <c r="D88" i="11"/>
  <c r="E89" i="11"/>
  <c r="F89" i="11"/>
  <c r="G89" i="11"/>
  <c r="H89" i="11"/>
  <c r="I89" i="11"/>
  <c r="D89" i="11"/>
  <c r="E80" i="11"/>
  <c r="F80" i="11"/>
  <c r="G80" i="11"/>
  <c r="H80" i="11"/>
  <c r="I80" i="11"/>
  <c r="D80" i="11"/>
  <c r="E82" i="11"/>
  <c r="F82" i="11"/>
  <c r="G82" i="11"/>
  <c r="H82" i="11"/>
  <c r="I82" i="11"/>
  <c r="D82" i="11"/>
  <c r="C103" i="11"/>
  <c r="E102" i="11"/>
  <c r="F102" i="11"/>
  <c r="G102" i="11"/>
  <c r="H102" i="11"/>
  <c r="I102" i="11"/>
  <c r="D102" i="11"/>
  <c r="C188" i="11"/>
  <c r="C189" i="11"/>
  <c r="E187" i="11"/>
  <c r="F187" i="11"/>
  <c r="G187" i="11"/>
  <c r="H187" i="11"/>
  <c r="I187" i="11"/>
  <c r="D187" i="11"/>
  <c r="C96" i="11"/>
  <c r="C97" i="11"/>
  <c r="E95" i="11"/>
  <c r="F95" i="11"/>
  <c r="G95" i="11"/>
  <c r="H95" i="11"/>
  <c r="I95" i="11"/>
  <c r="D95" i="11"/>
  <c r="C94" i="11"/>
  <c r="E93" i="11"/>
  <c r="F93" i="11"/>
  <c r="G93" i="11"/>
  <c r="H93" i="11"/>
  <c r="I93" i="11"/>
  <c r="D93" i="11"/>
  <c r="C92" i="11"/>
  <c r="G170" i="11" l="1"/>
  <c r="C173" i="11"/>
  <c r="C175" i="11"/>
  <c r="D170" i="11"/>
  <c r="D172" i="11"/>
  <c r="C88" i="11"/>
  <c r="C82" i="11"/>
  <c r="C187" i="11"/>
  <c r="C102" i="11"/>
  <c r="C95" i="11"/>
  <c r="C93" i="11"/>
  <c r="C206" i="11"/>
  <c r="E205" i="11"/>
  <c r="F205" i="11"/>
  <c r="G205" i="11"/>
  <c r="H205" i="11"/>
  <c r="I205" i="11"/>
  <c r="D205" i="11"/>
  <c r="C205" i="11" l="1"/>
  <c r="E155" i="11"/>
  <c r="F155" i="11"/>
  <c r="G155" i="11"/>
  <c r="H155" i="11"/>
  <c r="I155" i="11"/>
  <c r="D155" i="11"/>
  <c r="C160" i="11"/>
  <c r="E159" i="11"/>
  <c r="F159" i="11"/>
  <c r="G159" i="11"/>
  <c r="H159" i="11"/>
  <c r="I159" i="11"/>
  <c r="D159" i="11"/>
  <c r="D217" i="11"/>
  <c r="C159" i="11" l="1"/>
  <c r="E124" i="11"/>
  <c r="F124" i="11"/>
  <c r="G124" i="11"/>
  <c r="H124" i="11"/>
  <c r="I124" i="11"/>
  <c r="D124" i="11"/>
  <c r="C126" i="11"/>
  <c r="C125" i="11"/>
  <c r="E120" i="11"/>
  <c r="F120" i="11"/>
  <c r="G120" i="11"/>
  <c r="H120" i="11"/>
  <c r="I120" i="11"/>
  <c r="D120" i="11"/>
  <c r="C124" i="11" l="1"/>
  <c r="D119" i="11"/>
  <c r="E276" i="11"/>
  <c r="F276" i="11"/>
  <c r="G276" i="11"/>
  <c r="H276" i="11"/>
  <c r="I276" i="11"/>
  <c r="D276" i="11"/>
  <c r="F174" i="11" l="1"/>
  <c r="F172" i="11" s="1"/>
  <c r="D169" i="11"/>
  <c r="E154" i="11"/>
  <c r="F154" i="11"/>
  <c r="F150" i="11" s="1"/>
  <c r="G154" i="11"/>
  <c r="H154" i="11"/>
  <c r="H150" i="11" s="1"/>
  <c r="I154" i="11"/>
  <c r="D154" i="11"/>
  <c r="D150" i="11" s="1"/>
  <c r="C158" i="11"/>
  <c r="C157" i="11"/>
  <c r="E156" i="11"/>
  <c r="F156" i="11"/>
  <c r="G156" i="11"/>
  <c r="H156" i="11"/>
  <c r="I156" i="11"/>
  <c r="D156" i="11"/>
  <c r="E203" i="11"/>
  <c r="C185" i="11"/>
  <c r="C183" i="11"/>
  <c r="C182" i="11"/>
  <c r="I181" i="11"/>
  <c r="H181" i="11"/>
  <c r="G181" i="11"/>
  <c r="F181" i="11"/>
  <c r="E181" i="11"/>
  <c r="D181" i="11"/>
  <c r="C178" i="11"/>
  <c r="H169" i="11" l="1"/>
  <c r="H167" i="11" s="1"/>
  <c r="H174" i="11"/>
  <c r="H172" i="11" s="1"/>
  <c r="G169" i="11"/>
  <c r="G167" i="11" s="1"/>
  <c r="G174" i="11"/>
  <c r="G172" i="11" s="1"/>
  <c r="I169" i="11"/>
  <c r="I174" i="11"/>
  <c r="I172" i="11" s="1"/>
  <c r="E169" i="11"/>
  <c r="E167" i="11" s="1"/>
  <c r="E174" i="11"/>
  <c r="I177" i="11"/>
  <c r="E177" i="11"/>
  <c r="G177" i="11"/>
  <c r="C155" i="11"/>
  <c r="F177" i="11"/>
  <c r="C180" i="11"/>
  <c r="H177" i="11"/>
  <c r="I167" i="11"/>
  <c r="F169" i="11"/>
  <c r="C154" i="11"/>
  <c r="C179" i="11"/>
  <c r="I153" i="11"/>
  <c r="G153" i="11"/>
  <c r="E153" i="11"/>
  <c r="F153" i="11"/>
  <c r="I150" i="11"/>
  <c r="G150" i="11"/>
  <c r="E150" i="11"/>
  <c r="H153" i="11"/>
  <c r="C181" i="11"/>
  <c r="D177" i="11"/>
  <c r="E227" i="11"/>
  <c r="F227" i="11"/>
  <c r="G227" i="11"/>
  <c r="H227" i="11"/>
  <c r="I227" i="11"/>
  <c r="D227" i="11"/>
  <c r="E228" i="11"/>
  <c r="F228" i="11"/>
  <c r="G228" i="11"/>
  <c r="H228" i="11"/>
  <c r="I228" i="11"/>
  <c r="D228" i="11"/>
  <c r="E172" i="11" l="1"/>
  <c r="C172" i="11" s="1"/>
  <c r="C174" i="11"/>
  <c r="F167" i="11"/>
  <c r="C177" i="11"/>
  <c r="C60" i="11"/>
  <c r="E59" i="11"/>
  <c r="F59" i="11"/>
  <c r="G59" i="11"/>
  <c r="H59" i="11"/>
  <c r="I59" i="11"/>
  <c r="D59" i="11"/>
  <c r="C59" i="11" l="1"/>
  <c r="E277" i="11"/>
  <c r="F277" i="11"/>
  <c r="G277" i="11"/>
  <c r="H277" i="11"/>
  <c r="I277" i="11"/>
  <c r="D277" i="11"/>
  <c r="C278" i="11"/>
  <c r="C280" i="11"/>
  <c r="D268" i="11"/>
  <c r="C260" i="11"/>
  <c r="E258" i="11"/>
  <c r="F258" i="11"/>
  <c r="G258" i="11"/>
  <c r="H258" i="11"/>
  <c r="I258" i="11"/>
  <c r="D258" i="11"/>
  <c r="C262" i="11"/>
  <c r="E226" i="11"/>
  <c r="F226" i="11"/>
  <c r="G226" i="11"/>
  <c r="H226" i="11"/>
  <c r="I226" i="11"/>
  <c r="D226" i="11"/>
  <c r="E239" i="11"/>
  <c r="F239" i="11"/>
  <c r="G239" i="11"/>
  <c r="H239" i="11"/>
  <c r="I239" i="11"/>
  <c r="D239" i="11"/>
  <c r="E229" i="11"/>
  <c r="F229" i="11"/>
  <c r="G229" i="11"/>
  <c r="H229" i="11"/>
  <c r="I229" i="11"/>
  <c r="D229" i="11"/>
  <c r="D168" i="11"/>
  <c r="D167" i="11" s="1"/>
  <c r="D163" i="11"/>
  <c r="E116" i="11"/>
  <c r="F116" i="11"/>
  <c r="G116" i="11"/>
  <c r="H116" i="11"/>
  <c r="I116" i="11"/>
  <c r="D116" i="11"/>
  <c r="C79" i="11"/>
  <c r="C80" i="11"/>
  <c r="C276" i="11" l="1"/>
  <c r="C277" i="11"/>
  <c r="C111" i="11"/>
  <c r="C110" i="11"/>
  <c r="C109" i="11"/>
  <c r="I108" i="11"/>
  <c r="H108" i="11"/>
  <c r="G108" i="11"/>
  <c r="F108" i="11"/>
  <c r="E108" i="11"/>
  <c r="D108" i="11"/>
  <c r="C101" i="11"/>
  <c r="I100" i="11"/>
  <c r="H100" i="11"/>
  <c r="G100" i="11"/>
  <c r="F100" i="11"/>
  <c r="E100" i="11"/>
  <c r="D100" i="11"/>
  <c r="C107" i="11"/>
  <c r="I106" i="11"/>
  <c r="H106" i="11"/>
  <c r="G106" i="11"/>
  <c r="F106" i="11"/>
  <c r="E106" i="11"/>
  <c r="D106" i="11"/>
  <c r="C113" i="11"/>
  <c r="I112" i="11"/>
  <c r="H112" i="11"/>
  <c r="G112" i="11"/>
  <c r="F112" i="11"/>
  <c r="E112" i="11"/>
  <c r="D112" i="11"/>
  <c r="C105" i="11"/>
  <c r="I104" i="11"/>
  <c r="H104" i="11"/>
  <c r="G104" i="11"/>
  <c r="F104" i="11"/>
  <c r="E104" i="11"/>
  <c r="D104" i="11"/>
  <c r="C99" i="11"/>
  <c r="I98" i="11"/>
  <c r="H98" i="11"/>
  <c r="G98" i="11"/>
  <c r="F98" i="11"/>
  <c r="E98" i="11"/>
  <c r="D98" i="11"/>
  <c r="I91" i="11"/>
  <c r="H91" i="11"/>
  <c r="G91" i="11"/>
  <c r="F91" i="11"/>
  <c r="E91" i="11"/>
  <c r="D91" i="11"/>
  <c r="I90" i="11"/>
  <c r="I71" i="11" s="1"/>
  <c r="I20" i="11" s="1"/>
  <c r="H90" i="11"/>
  <c r="H71" i="11" s="1"/>
  <c r="H20" i="11" s="1"/>
  <c r="G90" i="11"/>
  <c r="G71" i="11" s="1"/>
  <c r="G20" i="11" s="1"/>
  <c r="F90" i="11"/>
  <c r="F71" i="11" s="1"/>
  <c r="F20" i="11" s="1"/>
  <c r="E90" i="11"/>
  <c r="E71" i="11" s="1"/>
  <c r="E20" i="11" s="1"/>
  <c r="D90" i="11"/>
  <c r="C83" i="11"/>
  <c r="I78" i="11"/>
  <c r="H78" i="11"/>
  <c r="G78" i="11"/>
  <c r="F78" i="11"/>
  <c r="E78" i="11"/>
  <c r="I75" i="11"/>
  <c r="I14" i="11" s="1"/>
  <c r="H75" i="11"/>
  <c r="H14" i="11" s="1"/>
  <c r="G75" i="11"/>
  <c r="G14" i="11" s="1"/>
  <c r="F75" i="11"/>
  <c r="F14" i="11" s="1"/>
  <c r="E75" i="11"/>
  <c r="E14" i="11" s="1"/>
  <c r="D75" i="11"/>
  <c r="D14" i="11" s="1"/>
  <c r="I74" i="11"/>
  <c r="I13" i="11" s="1"/>
  <c r="H74" i="11"/>
  <c r="H13" i="11" s="1"/>
  <c r="G74" i="11"/>
  <c r="G13" i="11" s="1"/>
  <c r="F74" i="11"/>
  <c r="F13" i="11" s="1"/>
  <c r="E74" i="11"/>
  <c r="E13" i="11" s="1"/>
  <c r="D74" i="11"/>
  <c r="D13" i="11" s="1"/>
  <c r="C66" i="11"/>
  <c r="I65" i="11"/>
  <c r="H65" i="11"/>
  <c r="G65" i="11"/>
  <c r="F65" i="11"/>
  <c r="E65" i="11"/>
  <c r="D65" i="11"/>
  <c r="C64" i="11"/>
  <c r="I63" i="11"/>
  <c r="H63" i="11"/>
  <c r="G63" i="11"/>
  <c r="F63" i="11"/>
  <c r="E63" i="11"/>
  <c r="D63" i="11"/>
  <c r="C62" i="11"/>
  <c r="I61" i="11"/>
  <c r="H61" i="11"/>
  <c r="G61" i="11"/>
  <c r="F61" i="11"/>
  <c r="E61" i="11"/>
  <c r="D61" i="11"/>
  <c r="C58" i="11"/>
  <c r="I57" i="11"/>
  <c r="H57" i="11"/>
  <c r="G57" i="11"/>
  <c r="F57" i="11"/>
  <c r="E57" i="11"/>
  <c r="D57" i="11"/>
  <c r="I56" i="11"/>
  <c r="I55" i="11" s="1"/>
  <c r="H56" i="11"/>
  <c r="H53" i="11" s="1"/>
  <c r="H52" i="11" s="1"/>
  <c r="G56" i="11"/>
  <c r="G53" i="11" s="1"/>
  <c r="G52" i="11" s="1"/>
  <c r="F56" i="11"/>
  <c r="F53" i="11" s="1"/>
  <c r="F52" i="11" s="1"/>
  <c r="E56" i="11"/>
  <c r="E55" i="11" s="1"/>
  <c r="D56" i="11"/>
  <c r="D53" i="11" s="1"/>
  <c r="C90" i="11" l="1"/>
  <c r="I76" i="11"/>
  <c r="C74" i="11"/>
  <c r="C81" i="11"/>
  <c r="C75" i="11"/>
  <c r="E76" i="11"/>
  <c r="I53" i="11"/>
  <c r="I52" i="11" s="1"/>
  <c r="G69" i="11"/>
  <c r="E53" i="11"/>
  <c r="E52" i="11" s="1"/>
  <c r="C57" i="11"/>
  <c r="I87" i="11"/>
  <c r="C98" i="11"/>
  <c r="C100" i="11"/>
  <c r="F76" i="11"/>
  <c r="H69" i="11"/>
  <c r="G87" i="11"/>
  <c r="E87" i="11"/>
  <c r="F55" i="11"/>
  <c r="G76" i="11"/>
  <c r="C112" i="11"/>
  <c r="C106" i="11"/>
  <c r="D76" i="11"/>
  <c r="H76" i="11"/>
  <c r="F69" i="11"/>
  <c r="D87" i="11"/>
  <c r="H87" i="11"/>
  <c r="C91" i="11"/>
  <c r="C104" i="11"/>
  <c r="C108" i="11"/>
  <c r="C89" i="11"/>
  <c r="D69" i="11"/>
  <c r="E69" i="11"/>
  <c r="I69" i="11"/>
  <c r="D78" i="11"/>
  <c r="C78" i="11" s="1"/>
  <c r="F87" i="11"/>
  <c r="D71" i="11"/>
  <c r="C56" i="11"/>
  <c r="C65" i="11"/>
  <c r="C63" i="11"/>
  <c r="C61" i="11"/>
  <c r="D52" i="11"/>
  <c r="G55" i="11"/>
  <c r="D55" i="11"/>
  <c r="H55" i="11"/>
  <c r="C165" i="11"/>
  <c r="F273" i="11"/>
  <c r="F272" i="11" s="1"/>
  <c r="G273" i="11"/>
  <c r="G272" i="11" s="1"/>
  <c r="H273" i="11"/>
  <c r="H272" i="11" s="1"/>
  <c r="I273" i="11"/>
  <c r="I272" i="11" s="1"/>
  <c r="F279" i="11"/>
  <c r="G279" i="11"/>
  <c r="H279" i="11"/>
  <c r="I279" i="11"/>
  <c r="C251" i="11"/>
  <c r="E70" i="11" l="1"/>
  <c r="G73" i="11"/>
  <c r="I70" i="11"/>
  <c r="C76" i="11"/>
  <c r="I73" i="11"/>
  <c r="G146" i="11"/>
  <c r="D146" i="11"/>
  <c r="F146" i="11"/>
  <c r="E68" i="11"/>
  <c r="E73" i="11"/>
  <c r="I68" i="11"/>
  <c r="C53" i="11"/>
  <c r="C52" i="11"/>
  <c r="C87" i="11"/>
  <c r="G70" i="11"/>
  <c r="G68" i="11" s="1"/>
  <c r="C71" i="11"/>
  <c r="D20" i="11"/>
  <c r="F70" i="11"/>
  <c r="F68" i="11" s="1"/>
  <c r="H70" i="11"/>
  <c r="H68" i="11" s="1"/>
  <c r="H73" i="11"/>
  <c r="F73" i="11"/>
  <c r="D73" i="11"/>
  <c r="D70" i="11"/>
  <c r="C69" i="11"/>
  <c r="C55" i="11"/>
  <c r="F275" i="11"/>
  <c r="I275" i="11"/>
  <c r="H275" i="11"/>
  <c r="G275" i="11"/>
  <c r="C73" i="11" l="1"/>
  <c r="H146" i="11"/>
  <c r="I146" i="11"/>
  <c r="E146" i="11"/>
  <c r="C70" i="11"/>
  <c r="D68" i="11"/>
  <c r="C68" i="11" s="1"/>
  <c r="C238" i="11"/>
  <c r="E209" i="11"/>
  <c r="F209" i="11"/>
  <c r="G209" i="11"/>
  <c r="H209" i="11"/>
  <c r="I209" i="11"/>
  <c r="D209" i="11"/>
  <c r="C209" i="11" l="1"/>
  <c r="F268" i="11" l="1"/>
  <c r="G268" i="11"/>
  <c r="G267" i="11" s="1"/>
  <c r="G264" i="11" s="1"/>
  <c r="H268" i="11"/>
  <c r="I268" i="11"/>
  <c r="I267" i="11" s="1"/>
  <c r="I264" i="11" s="1"/>
  <c r="F269" i="11"/>
  <c r="G269" i="11"/>
  <c r="H269" i="11"/>
  <c r="I269" i="11"/>
  <c r="C270" i="11"/>
  <c r="H267" i="11" l="1"/>
  <c r="H264" i="11" s="1"/>
  <c r="F267" i="11"/>
  <c r="F264" i="11" s="1"/>
  <c r="E30" i="11"/>
  <c r="F30" i="11"/>
  <c r="G30" i="11"/>
  <c r="H30" i="11"/>
  <c r="I30" i="11"/>
  <c r="D30" i="11"/>
  <c r="E49" i="11"/>
  <c r="F49" i="11"/>
  <c r="G49" i="11"/>
  <c r="H49" i="11"/>
  <c r="I49" i="11"/>
  <c r="D49" i="11"/>
  <c r="C50" i="11"/>
  <c r="I29" i="11"/>
  <c r="H29" i="11"/>
  <c r="G29" i="11"/>
  <c r="F29" i="11"/>
  <c r="E29" i="11"/>
  <c r="D29" i="11"/>
  <c r="C49" i="11" l="1"/>
  <c r="F11" i="11"/>
  <c r="G11" i="11"/>
  <c r="H11" i="11"/>
  <c r="I11" i="11"/>
  <c r="C261" i="11"/>
  <c r="C256" i="11"/>
  <c r="F257" i="11"/>
  <c r="F252" i="11" s="1"/>
  <c r="G257" i="11"/>
  <c r="G252" i="11" s="1"/>
  <c r="H257" i="11"/>
  <c r="H252" i="11" s="1"/>
  <c r="I257" i="11"/>
  <c r="I252" i="11" s="1"/>
  <c r="F253" i="11"/>
  <c r="G253" i="11"/>
  <c r="H253" i="11"/>
  <c r="I253" i="11"/>
  <c r="F259" i="11"/>
  <c r="G259" i="11"/>
  <c r="H259" i="11"/>
  <c r="I259" i="11"/>
  <c r="C143" i="11"/>
  <c r="F141" i="11"/>
  <c r="G141" i="11"/>
  <c r="H141" i="11"/>
  <c r="I141" i="11"/>
  <c r="F140" i="11"/>
  <c r="F136" i="11" s="1"/>
  <c r="G140" i="11"/>
  <c r="G136" i="11" s="1"/>
  <c r="H140" i="11"/>
  <c r="H136" i="11" s="1"/>
  <c r="I140" i="11"/>
  <c r="I136" i="11" s="1"/>
  <c r="G250" i="11" l="1"/>
  <c r="F250" i="11"/>
  <c r="I250" i="11"/>
  <c r="H250" i="11"/>
  <c r="G139" i="11"/>
  <c r="F139" i="11"/>
  <c r="F138" i="11" s="1"/>
  <c r="I139" i="11"/>
  <c r="H139" i="11"/>
  <c r="G255" i="11"/>
  <c r="F255" i="11"/>
  <c r="I255" i="11"/>
  <c r="H255" i="11"/>
  <c r="F265" i="11"/>
  <c r="G265" i="11"/>
  <c r="H265" i="11"/>
  <c r="I265" i="11"/>
  <c r="F287" i="11"/>
  <c r="F283" i="11" s="1"/>
  <c r="G287" i="11"/>
  <c r="G283" i="11" s="1"/>
  <c r="H287" i="11"/>
  <c r="H283" i="11" s="1"/>
  <c r="I287" i="11"/>
  <c r="I283" i="11" s="1"/>
  <c r="F288" i="11"/>
  <c r="F284" i="11" s="1"/>
  <c r="G288" i="11"/>
  <c r="G284" i="11" s="1"/>
  <c r="H288" i="11"/>
  <c r="H284" i="11" s="1"/>
  <c r="I288" i="11"/>
  <c r="I284" i="11" s="1"/>
  <c r="C298" i="11"/>
  <c r="F297" i="11"/>
  <c r="G297" i="11"/>
  <c r="H297" i="11"/>
  <c r="I297" i="11"/>
  <c r="C296" i="11"/>
  <c r="F295" i="11"/>
  <c r="G295" i="11"/>
  <c r="H295" i="11"/>
  <c r="I295" i="11"/>
  <c r="C294" i="11"/>
  <c r="I293" i="11"/>
  <c r="F293" i="11"/>
  <c r="G293" i="11"/>
  <c r="H293" i="11"/>
  <c r="C292" i="11"/>
  <c r="F291" i="11"/>
  <c r="G291" i="11"/>
  <c r="H291" i="11"/>
  <c r="I291" i="11"/>
  <c r="C290" i="11"/>
  <c r="F289" i="11"/>
  <c r="G289" i="11"/>
  <c r="H289" i="11"/>
  <c r="I289" i="11"/>
  <c r="C202" i="11"/>
  <c r="C204" i="11"/>
  <c r="F203" i="11"/>
  <c r="G203" i="11"/>
  <c r="H203" i="11"/>
  <c r="I203" i="11"/>
  <c r="F201" i="11"/>
  <c r="G201" i="11"/>
  <c r="H201" i="11"/>
  <c r="I201" i="11"/>
  <c r="C200" i="11"/>
  <c r="F199" i="11"/>
  <c r="G199" i="11"/>
  <c r="H199" i="11"/>
  <c r="I199" i="11"/>
  <c r="C198" i="11"/>
  <c r="F197" i="11"/>
  <c r="G197" i="11"/>
  <c r="H197" i="11"/>
  <c r="I197" i="11"/>
  <c r="C192" i="11"/>
  <c r="C193" i="11"/>
  <c r="C196" i="11"/>
  <c r="F195" i="11"/>
  <c r="G195" i="11"/>
  <c r="H195" i="11"/>
  <c r="I195" i="11"/>
  <c r="C186" i="11"/>
  <c r="F184" i="11"/>
  <c r="G184" i="11"/>
  <c r="H184" i="11"/>
  <c r="I184" i="11"/>
  <c r="C168" i="11"/>
  <c r="C169" i="11"/>
  <c r="C116" i="11"/>
  <c r="C120" i="11"/>
  <c r="C123" i="11"/>
  <c r="C128" i="11"/>
  <c r="C130" i="11"/>
  <c r="F129" i="11"/>
  <c r="G129" i="11"/>
  <c r="H129" i="11"/>
  <c r="I129" i="11"/>
  <c r="F127" i="11"/>
  <c r="G127" i="11"/>
  <c r="H127" i="11"/>
  <c r="I127" i="11"/>
  <c r="F122" i="11"/>
  <c r="G122" i="11"/>
  <c r="H122" i="11"/>
  <c r="I122" i="11"/>
  <c r="F119" i="11"/>
  <c r="G119" i="11"/>
  <c r="H119" i="11"/>
  <c r="I119" i="11"/>
  <c r="F163" i="11"/>
  <c r="F162" i="11" s="1"/>
  <c r="G163" i="11"/>
  <c r="G162" i="11" s="1"/>
  <c r="H163" i="11"/>
  <c r="H162" i="11" s="1"/>
  <c r="I163" i="11"/>
  <c r="I162" i="11" s="1"/>
  <c r="I164" i="11"/>
  <c r="H164" i="11"/>
  <c r="G164" i="11"/>
  <c r="F164" i="11"/>
  <c r="F151" i="11"/>
  <c r="F15" i="11" s="1"/>
  <c r="G151" i="11"/>
  <c r="G15" i="11" s="1"/>
  <c r="H151" i="11"/>
  <c r="H15" i="11" s="1"/>
  <c r="I151" i="11"/>
  <c r="I15" i="11" s="1"/>
  <c r="C213" i="11"/>
  <c r="C216" i="11"/>
  <c r="H149" i="11" l="1"/>
  <c r="F149" i="11"/>
  <c r="I149" i="11"/>
  <c r="G149" i="11"/>
  <c r="I117" i="11"/>
  <c r="I115" i="11" s="1"/>
  <c r="G117" i="11"/>
  <c r="G115" i="11" s="1"/>
  <c r="F135" i="11"/>
  <c r="F134" i="11" s="1"/>
  <c r="H117" i="11"/>
  <c r="H115" i="11" s="1"/>
  <c r="F117" i="11"/>
  <c r="F115" i="11" s="1"/>
  <c r="G191" i="11"/>
  <c r="H138" i="11"/>
  <c r="H135" i="11"/>
  <c r="H134" i="11" s="1"/>
  <c r="G138" i="11"/>
  <c r="G135" i="11"/>
  <c r="G134" i="11" s="1"/>
  <c r="I138" i="11"/>
  <c r="I135" i="11"/>
  <c r="I134" i="11" s="1"/>
  <c r="I282" i="11"/>
  <c r="H282" i="11"/>
  <c r="G282" i="11"/>
  <c r="F282" i="11"/>
  <c r="G286" i="11"/>
  <c r="F286" i="11"/>
  <c r="I286" i="11"/>
  <c r="H286" i="11"/>
  <c r="G147" i="11"/>
  <c r="F191" i="11"/>
  <c r="I191" i="11"/>
  <c r="H191" i="11"/>
  <c r="F147" i="11"/>
  <c r="I147" i="11"/>
  <c r="H147" i="11"/>
  <c r="F214" i="11"/>
  <c r="F19" i="11" s="1"/>
  <c r="G214" i="11"/>
  <c r="G19" i="11" s="1"/>
  <c r="H214" i="11"/>
  <c r="H19" i="11" s="1"/>
  <c r="I214" i="11"/>
  <c r="I19" i="11" s="1"/>
  <c r="F215" i="11"/>
  <c r="G215" i="11"/>
  <c r="H215" i="11"/>
  <c r="I215" i="11"/>
  <c r="C218" i="11"/>
  <c r="F217" i="11"/>
  <c r="G217" i="11"/>
  <c r="H217" i="11"/>
  <c r="I217" i="11"/>
  <c r="F221" i="11"/>
  <c r="G221" i="11"/>
  <c r="H221" i="11"/>
  <c r="I221" i="11"/>
  <c r="F18" i="11"/>
  <c r="G18" i="11"/>
  <c r="H18" i="11"/>
  <c r="I18" i="11"/>
  <c r="F237" i="11"/>
  <c r="G237" i="11"/>
  <c r="H237" i="11"/>
  <c r="I237" i="11"/>
  <c r="C234" i="11"/>
  <c r="F233" i="11"/>
  <c r="G233" i="11"/>
  <c r="H233" i="11"/>
  <c r="I233" i="11"/>
  <c r="C242" i="11"/>
  <c r="F241" i="11"/>
  <c r="G241" i="11"/>
  <c r="H241" i="11"/>
  <c r="I241" i="11"/>
  <c r="C246" i="11"/>
  <c r="F245" i="11"/>
  <c r="G245" i="11"/>
  <c r="H245" i="11"/>
  <c r="I245" i="11"/>
  <c r="C248" i="11"/>
  <c r="C244" i="11"/>
  <c r="F243" i="11"/>
  <c r="G243" i="11"/>
  <c r="H243" i="11"/>
  <c r="I243" i="11"/>
  <c r="E247" i="11"/>
  <c r="F247" i="11"/>
  <c r="G247" i="11"/>
  <c r="H247" i="11"/>
  <c r="I247" i="11"/>
  <c r="C236" i="11"/>
  <c r="F235" i="11"/>
  <c r="G235" i="11"/>
  <c r="H235" i="11"/>
  <c r="I235" i="11"/>
  <c r="C232" i="11"/>
  <c r="F231" i="11"/>
  <c r="G231" i="11"/>
  <c r="H231" i="11"/>
  <c r="I231" i="11"/>
  <c r="C230" i="11"/>
  <c r="C240" i="11"/>
  <c r="C48" i="11"/>
  <c r="C46" i="11"/>
  <c r="C44" i="11"/>
  <c r="C42" i="11"/>
  <c r="C40" i="11"/>
  <c r="C38" i="11"/>
  <c r="C36" i="11"/>
  <c r="C34" i="11"/>
  <c r="C32" i="11"/>
  <c r="G28" i="11"/>
  <c r="H28" i="11"/>
  <c r="H23" i="11" s="1"/>
  <c r="I28" i="11"/>
  <c r="G47" i="11"/>
  <c r="H47" i="11"/>
  <c r="I47" i="11"/>
  <c r="G45" i="11"/>
  <c r="H45" i="11"/>
  <c r="I45" i="11"/>
  <c r="G43" i="11"/>
  <c r="H43" i="11"/>
  <c r="I43" i="11"/>
  <c r="G41" i="11"/>
  <c r="H41" i="11"/>
  <c r="I41" i="11"/>
  <c r="F31" i="11"/>
  <c r="G31" i="11"/>
  <c r="H31" i="11"/>
  <c r="I31" i="11"/>
  <c r="F33" i="11"/>
  <c r="G33" i="11"/>
  <c r="H33" i="11"/>
  <c r="I33" i="11"/>
  <c r="F35" i="11"/>
  <c r="G35" i="11"/>
  <c r="H35" i="11"/>
  <c r="I35" i="11"/>
  <c r="F37" i="11"/>
  <c r="G37" i="11"/>
  <c r="H37" i="11"/>
  <c r="I37" i="11"/>
  <c r="F39" i="11"/>
  <c r="G39" i="11"/>
  <c r="H39" i="11"/>
  <c r="I39" i="11"/>
  <c r="F41" i="11"/>
  <c r="F28" i="11"/>
  <c r="F43" i="11"/>
  <c r="F45" i="11"/>
  <c r="F47" i="11"/>
  <c r="E279" i="11"/>
  <c r="D279" i="11"/>
  <c r="E273" i="11"/>
  <c r="E272" i="11" s="1"/>
  <c r="D273" i="11"/>
  <c r="E259" i="11"/>
  <c r="D259" i="11"/>
  <c r="E257" i="11"/>
  <c r="E252" i="11" s="1"/>
  <c r="D257" i="11"/>
  <c r="D252" i="11" s="1"/>
  <c r="E253" i="11"/>
  <c r="D139" i="11"/>
  <c r="E140" i="11"/>
  <c r="E136" i="11" s="1"/>
  <c r="D140" i="11"/>
  <c r="D136" i="11" s="1"/>
  <c r="E269" i="11"/>
  <c r="D269" i="11"/>
  <c r="E268" i="11"/>
  <c r="E297" i="11"/>
  <c r="D297" i="11"/>
  <c r="E295" i="11"/>
  <c r="D295" i="11"/>
  <c r="E293" i="11"/>
  <c r="D293" i="11"/>
  <c r="E291" i="11"/>
  <c r="D291" i="11"/>
  <c r="E289" i="11"/>
  <c r="D289" i="11"/>
  <c r="E288" i="11"/>
  <c r="E284" i="11" s="1"/>
  <c r="D288" i="11"/>
  <c r="E287" i="11"/>
  <c r="D287" i="11"/>
  <c r="D203" i="11"/>
  <c r="E201" i="11"/>
  <c r="D201" i="11"/>
  <c r="E199" i="11"/>
  <c r="D199" i="11"/>
  <c r="E197" i="11"/>
  <c r="D197" i="11"/>
  <c r="E195" i="11"/>
  <c r="D195" i="11"/>
  <c r="E184" i="11"/>
  <c r="D184" i="11"/>
  <c r="E129" i="11"/>
  <c r="D129" i="11"/>
  <c r="E127" i="11"/>
  <c r="D127" i="11"/>
  <c r="E122" i="11"/>
  <c r="D122" i="11"/>
  <c r="E119" i="11"/>
  <c r="E164" i="11"/>
  <c r="D164" i="11"/>
  <c r="E163" i="11"/>
  <c r="E151" i="11"/>
  <c r="E15" i="11" s="1"/>
  <c r="E217" i="11"/>
  <c r="E215" i="11"/>
  <c r="D215" i="11"/>
  <c r="E214" i="11"/>
  <c r="E212" i="11" s="1"/>
  <c r="D214" i="11"/>
  <c r="D212" i="11" s="1"/>
  <c r="E237" i="11"/>
  <c r="D237" i="11"/>
  <c r="E233" i="11"/>
  <c r="D233" i="11"/>
  <c r="E241" i="11"/>
  <c r="D241" i="11"/>
  <c r="E245" i="11"/>
  <c r="D245" i="11"/>
  <c r="E243" i="11"/>
  <c r="D243" i="11"/>
  <c r="D247" i="11"/>
  <c r="E235" i="11"/>
  <c r="D235" i="11"/>
  <c r="E231" i="11"/>
  <c r="D231" i="11"/>
  <c r="D221" i="11"/>
  <c r="E47" i="11"/>
  <c r="D47" i="11"/>
  <c r="E45" i="11"/>
  <c r="D45" i="11"/>
  <c r="E43" i="11"/>
  <c r="D43" i="11"/>
  <c r="E41" i="11"/>
  <c r="D41" i="11"/>
  <c r="E39" i="11"/>
  <c r="D39" i="11"/>
  <c r="E37" i="11"/>
  <c r="D37" i="11"/>
  <c r="E35" i="11"/>
  <c r="D35" i="11"/>
  <c r="E33" i="11"/>
  <c r="D33" i="11"/>
  <c r="E31" i="11"/>
  <c r="D31" i="11"/>
  <c r="D25" i="11"/>
  <c r="E24" i="11"/>
  <c r="E28" i="11"/>
  <c r="E23" i="11" s="1"/>
  <c r="D28" i="11"/>
  <c r="E11" i="11"/>
  <c r="E149" i="11" l="1"/>
  <c r="D23" i="11"/>
  <c r="D17" i="11"/>
  <c r="D18" i="11"/>
  <c r="D19" i="11"/>
  <c r="C279" i="11"/>
  <c r="E117" i="11"/>
  <c r="E115" i="11" s="1"/>
  <c r="E19" i="11"/>
  <c r="D272" i="11"/>
  <c r="C272" i="11" s="1"/>
  <c r="C273" i="11"/>
  <c r="H212" i="11"/>
  <c r="G10" i="11"/>
  <c r="G212" i="11"/>
  <c r="F212" i="11"/>
  <c r="C156" i="11"/>
  <c r="I10" i="11"/>
  <c r="I212" i="11"/>
  <c r="C164" i="11"/>
  <c r="E210" i="11"/>
  <c r="E208" i="11" s="1"/>
  <c r="D162" i="11"/>
  <c r="C163" i="11"/>
  <c r="D191" i="11"/>
  <c r="E191" i="11"/>
  <c r="C252" i="11"/>
  <c r="C237" i="11"/>
  <c r="C136" i="11"/>
  <c r="C269" i="11"/>
  <c r="I210" i="11"/>
  <c r="I208" i="11" s="1"/>
  <c r="H210" i="11"/>
  <c r="H208" i="11" s="1"/>
  <c r="G210" i="11"/>
  <c r="G208" i="11" s="1"/>
  <c r="F210" i="11"/>
  <c r="F208" i="11" s="1"/>
  <c r="E222" i="11"/>
  <c r="D265" i="11"/>
  <c r="C268" i="11"/>
  <c r="I223" i="11"/>
  <c r="I222" i="11"/>
  <c r="I9" i="11"/>
  <c r="D223" i="11"/>
  <c r="H223" i="11"/>
  <c r="H10" i="11"/>
  <c r="H222" i="11"/>
  <c r="H9" i="11"/>
  <c r="E223" i="11"/>
  <c r="G223" i="11"/>
  <c r="G222" i="11"/>
  <c r="G9" i="11"/>
  <c r="D222" i="11"/>
  <c r="F223" i="11"/>
  <c r="F10" i="11"/>
  <c r="F222" i="11"/>
  <c r="F9" i="11"/>
  <c r="C129" i="11"/>
  <c r="C13" i="11"/>
  <c r="G12" i="11"/>
  <c r="H145" i="11"/>
  <c r="I145" i="11"/>
  <c r="C31" i="11"/>
  <c r="C35" i="11"/>
  <c r="C39" i="11"/>
  <c r="C43" i="11"/>
  <c r="C47" i="11"/>
  <c r="C227" i="11"/>
  <c r="C239" i="11"/>
  <c r="C235" i="11"/>
  <c r="C243" i="11"/>
  <c r="C241" i="11"/>
  <c r="C127" i="11"/>
  <c r="C201" i="11"/>
  <c r="C291" i="11"/>
  <c r="C295" i="11"/>
  <c r="D267" i="11"/>
  <c r="D264" i="11" s="1"/>
  <c r="C259" i="11"/>
  <c r="C184" i="11"/>
  <c r="C199" i="11"/>
  <c r="C203" i="11"/>
  <c r="C289" i="11"/>
  <c r="C293" i="11"/>
  <c r="C297" i="11"/>
  <c r="G145" i="11"/>
  <c r="C29" i="11"/>
  <c r="C24" i="11" s="1"/>
  <c r="D283" i="11"/>
  <c r="C287" i="11"/>
  <c r="F23" i="11"/>
  <c r="F17" i="11"/>
  <c r="H25" i="11"/>
  <c r="G23" i="11"/>
  <c r="G17" i="11"/>
  <c r="F24" i="11"/>
  <c r="C33" i="11"/>
  <c r="C37" i="11"/>
  <c r="C41" i="11"/>
  <c r="C45" i="11"/>
  <c r="C245" i="11"/>
  <c r="C233" i="11"/>
  <c r="D255" i="11"/>
  <c r="C258" i="11"/>
  <c r="G25" i="11"/>
  <c r="D11" i="11"/>
  <c r="C11" i="11" s="1"/>
  <c r="C20" i="11"/>
  <c r="C231" i="11"/>
  <c r="C217" i="11"/>
  <c r="D284" i="11"/>
  <c r="C284" i="11" s="1"/>
  <c r="C288" i="11"/>
  <c r="D138" i="11"/>
  <c r="E275" i="11"/>
  <c r="F25" i="11"/>
  <c r="I27" i="11"/>
  <c r="I17" i="11"/>
  <c r="H24" i="11"/>
  <c r="I24" i="11"/>
  <c r="I12" i="11"/>
  <c r="H12" i="11"/>
  <c r="D24" i="11"/>
  <c r="C140" i="11"/>
  <c r="D141" i="11"/>
  <c r="C142" i="11"/>
  <c r="C257" i="11"/>
  <c r="I25" i="11"/>
  <c r="H27" i="11"/>
  <c r="H17" i="11"/>
  <c r="G24" i="11"/>
  <c r="I23" i="11"/>
  <c r="C229" i="11"/>
  <c r="F12" i="11"/>
  <c r="D151" i="11"/>
  <c r="D15" i="11" s="1"/>
  <c r="C228" i="11"/>
  <c r="D117" i="11"/>
  <c r="C121" i="11"/>
  <c r="F27" i="11"/>
  <c r="C28" i="11"/>
  <c r="C23" i="11" s="1"/>
  <c r="C122" i="11"/>
  <c r="C30" i="11"/>
  <c r="C25" i="11" s="1"/>
  <c r="F225" i="11"/>
  <c r="D210" i="11"/>
  <c r="C214" i="11"/>
  <c r="G27" i="11"/>
  <c r="I225" i="11"/>
  <c r="H225" i="11"/>
  <c r="C215" i="11"/>
  <c r="C195" i="11"/>
  <c r="C197" i="11"/>
  <c r="C247" i="11"/>
  <c r="G225" i="11"/>
  <c r="C226" i="11"/>
  <c r="C194" i="11"/>
  <c r="F145" i="11"/>
  <c r="E17" i="11"/>
  <c r="E8" i="11" s="1"/>
  <c r="D286" i="11"/>
  <c r="D275" i="11"/>
  <c r="C275" i="11" s="1"/>
  <c r="E225" i="11"/>
  <c r="D27" i="11"/>
  <c r="D135" i="11"/>
  <c r="D253" i="11"/>
  <c r="E250" i="11"/>
  <c r="E221" i="11"/>
  <c r="E255" i="11"/>
  <c r="E283" i="11"/>
  <c r="E282" i="11" s="1"/>
  <c r="E286" i="11"/>
  <c r="D225" i="11"/>
  <c r="E25" i="11"/>
  <c r="E22" i="11" s="1"/>
  <c r="E27" i="11"/>
  <c r="E267" i="11"/>
  <c r="E264" i="11" s="1"/>
  <c r="E265" i="11"/>
  <c r="D153" i="11"/>
  <c r="C153" i="11" s="1"/>
  <c r="E162" i="11"/>
  <c r="E147" i="11"/>
  <c r="E141" i="11"/>
  <c r="E139" i="11"/>
  <c r="D22" i="11" l="1"/>
  <c r="C139" i="11"/>
  <c r="E18" i="11"/>
  <c r="C18" i="11" s="1"/>
  <c r="C162" i="11"/>
  <c r="C191" i="11"/>
  <c r="C151" i="11"/>
  <c r="C150" i="11"/>
  <c r="C14" i="11"/>
  <c r="D134" i="11"/>
  <c r="D250" i="11"/>
  <c r="C250" i="11" s="1"/>
  <c r="C253" i="11"/>
  <c r="H220" i="11"/>
  <c r="G220" i="11"/>
  <c r="C223" i="11"/>
  <c r="D220" i="11"/>
  <c r="I220" i="11"/>
  <c r="F220" i="11"/>
  <c r="E220" i="11"/>
  <c r="D208" i="11"/>
  <c r="C208" i="11" s="1"/>
  <c r="C210" i="11"/>
  <c r="C146" i="11"/>
  <c r="C222" i="11"/>
  <c r="C264" i="11"/>
  <c r="C265" i="11"/>
  <c r="C267" i="11"/>
  <c r="H22" i="11"/>
  <c r="C212" i="11"/>
  <c r="C221" i="11"/>
  <c r="G22" i="11"/>
  <c r="D147" i="11"/>
  <c r="I22" i="11"/>
  <c r="C119" i="11"/>
  <c r="F22" i="11"/>
  <c r="C167" i="11"/>
  <c r="G16" i="11"/>
  <c r="G8" i="11"/>
  <c r="G7" i="11" s="1"/>
  <c r="C19" i="11"/>
  <c r="D149" i="11"/>
  <c r="C149" i="11" s="1"/>
  <c r="H16" i="11"/>
  <c r="H8" i="11"/>
  <c r="H7" i="11" s="1"/>
  <c r="C255" i="11"/>
  <c r="C286" i="11"/>
  <c r="D282" i="11"/>
  <c r="C282" i="11" s="1"/>
  <c r="C283" i="11"/>
  <c r="F16" i="11"/>
  <c r="F8" i="11"/>
  <c r="F7" i="11" s="1"/>
  <c r="D8" i="11"/>
  <c r="C17" i="11"/>
  <c r="C141" i="11"/>
  <c r="I16" i="11"/>
  <c r="I8" i="11"/>
  <c r="I7" i="11" s="1"/>
  <c r="D115" i="11"/>
  <c r="C115" i="11" s="1"/>
  <c r="C117" i="11"/>
  <c r="C225" i="11"/>
  <c r="C27" i="11"/>
  <c r="C22" i="11" s="1"/>
  <c r="C170" i="11"/>
  <c r="D16" i="11"/>
  <c r="E145" i="11"/>
  <c r="E12" i="11"/>
  <c r="E138" i="11"/>
  <c r="C138" i="11" s="1"/>
  <c r="E135" i="11"/>
  <c r="E134" i="11" s="1"/>
  <c r="L244" i="9"/>
  <c r="L243" i="9"/>
  <c r="L240" i="9"/>
  <c r="H221" i="9"/>
  <c r="H216" i="9" s="1"/>
  <c r="H220" i="9"/>
  <c r="H224" i="9"/>
  <c r="D214" i="9"/>
  <c r="E214" i="9"/>
  <c r="F214" i="9"/>
  <c r="G214" i="9"/>
  <c r="D215" i="9"/>
  <c r="E215" i="9"/>
  <c r="F215" i="9"/>
  <c r="G215" i="9"/>
  <c r="D221" i="9"/>
  <c r="D216" i="9" s="1"/>
  <c r="E221" i="9"/>
  <c r="E216" i="9" s="1"/>
  <c r="F221" i="9"/>
  <c r="F216" i="9" s="1"/>
  <c r="G221" i="9"/>
  <c r="G216" i="9" s="1"/>
  <c r="D222" i="9"/>
  <c r="E222" i="9"/>
  <c r="F222" i="9"/>
  <c r="G222" i="9"/>
  <c r="D211" i="9"/>
  <c r="E211" i="9"/>
  <c r="F211" i="9"/>
  <c r="C9" i="11" l="1"/>
  <c r="C16" i="11"/>
  <c r="C8" i="11"/>
  <c r="D145" i="11"/>
  <c r="C145" i="11" s="1"/>
  <c r="C147" i="11"/>
  <c r="C135" i="11"/>
  <c r="C134" i="11"/>
  <c r="C220" i="11"/>
  <c r="D9" i="11"/>
  <c r="D10" i="11"/>
  <c r="C15" i="11"/>
  <c r="E10" i="11"/>
  <c r="E9" i="11"/>
  <c r="E16" i="11"/>
  <c r="D12" i="11"/>
  <c r="G213" i="9"/>
  <c r="F213" i="9"/>
  <c r="E213" i="9"/>
  <c r="D213" i="9"/>
  <c r="G218" i="9"/>
  <c r="F218" i="9"/>
  <c r="E218" i="9"/>
  <c r="D218" i="9"/>
  <c r="C10" i="11" l="1"/>
  <c r="C7" i="11" s="1"/>
  <c r="C12" i="11"/>
  <c r="D7" i="11"/>
  <c r="E7" i="11"/>
  <c r="H335" i="9"/>
  <c r="I335" i="9"/>
  <c r="J335" i="9"/>
  <c r="C323" i="9"/>
  <c r="C322" i="9"/>
  <c r="I230" i="9"/>
  <c r="J230" i="9"/>
  <c r="H230" i="9"/>
  <c r="I231" i="9"/>
  <c r="J231" i="9"/>
  <c r="H231" i="9"/>
  <c r="I242" i="9"/>
  <c r="J242" i="9"/>
  <c r="H242" i="9"/>
  <c r="I122" i="9"/>
  <c r="J122" i="9"/>
  <c r="H122" i="9"/>
  <c r="E129" i="9"/>
  <c r="F129" i="9"/>
  <c r="G129" i="9"/>
  <c r="D129" i="9"/>
  <c r="C130" i="9"/>
  <c r="I129" i="9"/>
  <c r="J129" i="9"/>
  <c r="H129" i="9"/>
  <c r="G131" i="9"/>
  <c r="H131" i="9"/>
  <c r="I131" i="9"/>
  <c r="J131" i="9"/>
  <c r="C132" i="9"/>
  <c r="C129" i="9" l="1"/>
  <c r="C131" i="9"/>
  <c r="C411" i="9"/>
  <c r="J410" i="9"/>
  <c r="I410" i="9"/>
  <c r="H410" i="9"/>
  <c r="G410" i="9"/>
  <c r="C409" i="9"/>
  <c r="J408" i="9"/>
  <c r="I408" i="9"/>
  <c r="H408" i="9"/>
  <c r="G408" i="9"/>
  <c r="C407" i="9"/>
  <c r="J405" i="9"/>
  <c r="I405" i="9"/>
  <c r="I402" i="9" s="1"/>
  <c r="I401" i="9" s="1"/>
  <c r="H405" i="9"/>
  <c r="H404" i="9" s="1"/>
  <c r="G405" i="9"/>
  <c r="J404" i="9"/>
  <c r="G404" i="9"/>
  <c r="J402" i="9"/>
  <c r="J401" i="9" s="1"/>
  <c r="G402" i="9"/>
  <c r="G401" i="9" s="1"/>
  <c r="C399" i="9"/>
  <c r="J398" i="9"/>
  <c r="I398" i="9"/>
  <c r="C398" i="9" s="1"/>
  <c r="H398" i="9"/>
  <c r="G398" i="9"/>
  <c r="C397" i="9"/>
  <c r="J394" i="9"/>
  <c r="J389" i="9" s="1"/>
  <c r="J386" i="9" s="1"/>
  <c r="I394" i="9"/>
  <c r="I389" i="9" s="1"/>
  <c r="I386" i="9" s="1"/>
  <c r="H394" i="9"/>
  <c r="H389" i="9" s="1"/>
  <c r="H386" i="9" s="1"/>
  <c r="G394" i="9"/>
  <c r="G389" i="9" s="1"/>
  <c r="J391" i="9"/>
  <c r="I391" i="9"/>
  <c r="C384" i="9"/>
  <c r="C383" i="9"/>
  <c r="C382" i="9"/>
  <c r="J381" i="9"/>
  <c r="I381" i="9"/>
  <c r="H381" i="9"/>
  <c r="G381" i="9"/>
  <c r="C380" i="9"/>
  <c r="C379" i="9"/>
  <c r="J378" i="9"/>
  <c r="I378" i="9"/>
  <c r="I373" i="9" s="1"/>
  <c r="H378" i="9"/>
  <c r="G378" i="9"/>
  <c r="G373" i="9" s="1"/>
  <c r="J377" i="9"/>
  <c r="J372" i="9" s="1"/>
  <c r="I377" i="9"/>
  <c r="I372" i="9" s="1"/>
  <c r="H377" i="9"/>
  <c r="H372" i="9" s="1"/>
  <c r="G377" i="9"/>
  <c r="G375" i="9" s="1"/>
  <c r="C376" i="9"/>
  <c r="C371" i="9"/>
  <c r="C356" i="9"/>
  <c r="J355" i="9"/>
  <c r="I355" i="9"/>
  <c r="H355" i="9"/>
  <c r="G355" i="9"/>
  <c r="F355" i="9"/>
  <c r="E355" i="9"/>
  <c r="D355" i="9"/>
  <c r="C354" i="9"/>
  <c r="C353" i="9"/>
  <c r="C352" i="9"/>
  <c r="J351" i="9"/>
  <c r="I351" i="9"/>
  <c r="H351" i="9"/>
  <c r="G351" i="9"/>
  <c r="F351" i="9"/>
  <c r="E351" i="9"/>
  <c r="D351" i="9"/>
  <c r="C350" i="9"/>
  <c r="C349" i="9"/>
  <c r="C348" i="9"/>
  <c r="J347" i="9"/>
  <c r="I347" i="9"/>
  <c r="H347" i="9"/>
  <c r="G347" i="9"/>
  <c r="F347" i="9"/>
  <c r="E347" i="9"/>
  <c r="D347" i="9"/>
  <c r="C346" i="9"/>
  <c r="C345" i="9"/>
  <c r="C344" i="9"/>
  <c r="J343" i="9"/>
  <c r="I343" i="9"/>
  <c r="H343" i="9"/>
  <c r="G343" i="9"/>
  <c r="F343" i="9"/>
  <c r="E343" i="9"/>
  <c r="D343" i="9"/>
  <c r="C342" i="9"/>
  <c r="C341" i="9"/>
  <c r="C340" i="9"/>
  <c r="J339" i="9"/>
  <c r="I339" i="9"/>
  <c r="H339" i="9"/>
  <c r="G339" i="9"/>
  <c r="F339" i="9"/>
  <c r="E339" i="9"/>
  <c r="D339" i="9"/>
  <c r="C338" i="9"/>
  <c r="C337" i="9"/>
  <c r="D336" i="9"/>
  <c r="C336" i="9" s="1"/>
  <c r="G335" i="9"/>
  <c r="J334" i="9"/>
  <c r="I334" i="9"/>
  <c r="H334" i="9"/>
  <c r="C333" i="9"/>
  <c r="C332" i="9"/>
  <c r="J331" i="9"/>
  <c r="J327" i="9" s="1"/>
  <c r="I331" i="9"/>
  <c r="I327" i="9" s="1"/>
  <c r="H331" i="9"/>
  <c r="H327" i="9" s="1"/>
  <c r="G331" i="9"/>
  <c r="J330" i="9"/>
  <c r="J326" i="9" s="1"/>
  <c r="J325" i="9" s="1"/>
  <c r="I330" i="9"/>
  <c r="I326" i="9" s="1"/>
  <c r="I325" i="9" s="1"/>
  <c r="H330" i="9"/>
  <c r="H329" i="9" s="1"/>
  <c r="C321" i="9"/>
  <c r="J320" i="9"/>
  <c r="I320" i="9"/>
  <c r="H320" i="9"/>
  <c r="G320" i="9"/>
  <c r="C319" i="9"/>
  <c r="J318" i="9"/>
  <c r="I318" i="9"/>
  <c r="H318" i="9"/>
  <c r="G318" i="9"/>
  <c r="J317" i="9"/>
  <c r="I317" i="9"/>
  <c r="I314" i="9" s="1"/>
  <c r="H317" i="9"/>
  <c r="G317" i="9"/>
  <c r="G314" i="9" s="1"/>
  <c r="C316" i="9"/>
  <c r="C315" i="9"/>
  <c r="H314" i="9"/>
  <c r="C312" i="9"/>
  <c r="J311" i="9"/>
  <c r="I311" i="9"/>
  <c r="H311" i="9"/>
  <c r="G311" i="9"/>
  <c r="J310" i="9"/>
  <c r="J305" i="9" s="1"/>
  <c r="J302" i="9" s="1"/>
  <c r="I310" i="9"/>
  <c r="I307" i="9" s="1"/>
  <c r="H310" i="9"/>
  <c r="H305" i="9" s="1"/>
  <c r="G310" i="9"/>
  <c r="C309" i="9"/>
  <c r="C308" i="9"/>
  <c r="C304" i="9"/>
  <c r="C303" i="9"/>
  <c r="J299" i="9"/>
  <c r="I299" i="9"/>
  <c r="H299" i="9"/>
  <c r="G299" i="9"/>
  <c r="J298" i="9"/>
  <c r="I298" i="9"/>
  <c r="H298" i="9"/>
  <c r="G298" i="9"/>
  <c r="C289" i="9"/>
  <c r="J288" i="9"/>
  <c r="I288" i="9"/>
  <c r="H288" i="9"/>
  <c r="G288" i="9"/>
  <c r="J287" i="9"/>
  <c r="J284" i="9" s="1"/>
  <c r="I287" i="9"/>
  <c r="I286" i="9" s="1"/>
  <c r="H287" i="9"/>
  <c r="H286" i="9" s="1"/>
  <c r="G287" i="9"/>
  <c r="G284" i="9" s="1"/>
  <c r="J283" i="9"/>
  <c r="C281" i="9"/>
  <c r="J280" i="9"/>
  <c r="I280" i="9"/>
  <c r="H280" i="9"/>
  <c r="G280" i="9"/>
  <c r="C279" i="9"/>
  <c r="J278" i="9"/>
  <c r="I278" i="9"/>
  <c r="H278" i="9"/>
  <c r="G278" i="9"/>
  <c r="C277" i="9"/>
  <c r="J276" i="9"/>
  <c r="I276" i="9"/>
  <c r="H276" i="9"/>
  <c r="G276" i="9"/>
  <c r="C275" i="9"/>
  <c r="J274" i="9"/>
  <c r="I274" i="9"/>
  <c r="H274" i="9"/>
  <c r="G274" i="9"/>
  <c r="C273" i="9"/>
  <c r="J272" i="9"/>
  <c r="I272" i="9"/>
  <c r="H272" i="9"/>
  <c r="G272" i="9"/>
  <c r="J271" i="9"/>
  <c r="J267" i="9" s="1"/>
  <c r="I271" i="9"/>
  <c r="I267" i="9" s="1"/>
  <c r="H271" i="9"/>
  <c r="H267" i="9" s="1"/>
  <c r="G271" i="9"/>
  <c r="G267" i="9" s="1"/>
  <c r="J270" i="9"/>
  <c r="J266" i="9" s="1"/>
  <c r="I270" i="9"/>
  <c r="I266" i="9" s="1"/>
  <c r="I265" i="9" s="1"/>
  <c r="H270" i="9"/>
  <c r="G270" i="9"/>
  <c r="G269" i="9" s="1"/>
  <c r="I269" i="9"/>
  <c r="G266" i="9"/>
  <c r="C263" i="9"/>
  <c r="C262" i="9"/>
  <c r="C261" i="9"/>
  <c r="J260" i="9"/>
  <c r="I260" i="9"/>
  <c r="H260" i="9"/>
  <c r="G260" i="9"/>
  <c r="C259" i="9"/>
  <c r="J258" i="9"/>
  <c r="I258" i="9"/>
  <c r="H258" i="9"/>
  <c r="G258" i="9"/>
  <c r="C257" i="9"/>
  <c r="J256" i="9"/>
  <c r="I256" i="9"/>
  <c r="H256" i="9"/>
  <c r="C255" i="9"/>
  <c r="J254" i="9"/>
  <c r="I254" i="9"/>
  <c r="H254" i="9"/>
  <c r="G254" i="9"/>
  <c r="C253" i="9"/>
  <c r="J252" i="9"/>
  <c r="I252" i="9"/>
  <c r="H252" i="9"/>
  <c r="G252" i="9"/>
  <c r="C251" i="9"/>
  <c r="J250" i="9"/>
  <c r="I250" i="9"/>
  <c r="H250" i="9"/>
  <c r="G250" i="9"/>
  <c r="C249" i="9"/>
  <c r="C248" i="9"/>
  <c r="C247" i="9"/>
  <c r="C246" i="9"/>
  <c r="J245" i="9"/>
  <c r="I245" i="9"/>
  <c r="H245" i="9"/>
  <c r="G245" i="9"/>
  <c r="C244" i="9"/>
  <c r="C243" i="9"/>
  <c r="C242" i="9"/>
  <c r="C241" i="9"/>
  <c r="J240" i="9"/>
  <c r="I240" i="9"/>
  <c r="H240" i="9"/>
  <c r="G240" i="9"/>
  <c r="C239" i="9"/>
  <c r="J238" i="9"/>
  <c r="I238" i="9"/>
  <c r="H238" i="9"/>
  <c r="G238" i="9"/>
  <c r="C237" i="9"/>
  <c r="C236" i="9"/>
  <c r="C235" i="9"/>
  <c r="C234" i="9"/>
  <c r="C233" i="9"/>
  <c r="J232" i="9"/>
  <c r="J211" i="9" s="1"/>
  <c r="I232" i="9"/>
  <c r="I211" i="9" s="1"/>
  <c r="H232" i="9"/>
  <c r="H211" i="9" s="1"/>
  <c r="G232" i="9"/>
  <c r="G231" i="9"/>
  <c r="I229" i="9"/>
  <c r="G230" i="9"/>
  <c r="G209" i="9" s="1"/>
  <c r="C223" i="9"/>
  <c r="J222" i="9"/>
  <c r="I222" i="9"/>
  <c r="H222" i="9"/>
  <c r="J221" i="9"/>
  <c r="J216" i="9" s="1"/>
  <c r="I221" i="9"/>
  <c r="C220" i="9"/>
  <c r="C219" i="9"/>
  <c r="H218" i="9"/>
  <c r="J215" i="9"/>
  <c r="J209" i="9" s="1"/>
  <c r="I215" i="9"/>
  <c r="I209" i="9" s="1"/>
  <c r="H215" i="9"/>
  <c r="H209" i="9" s="1"/>
  <c r="J214" i="9"/>
  <c r="I214" i="9"/>
  <c r="H214" i="9"/>
  <c r="G210" i="9"/>
  <c r="C206" i="9"/>
  <c r="J205" i="9"/>
  <c r="I205" i="9"/>
  <c r="H205" i="9"/>
  <c r="G205" i="9"/>
  <c r="F205" i="9"/>
  <c r="E205" i="9"/>
  <c r="D205" i="9"/>
  <c r="C204" i="9"/>
  <c r="J203" i="9"/>
  <c r="I203" i="9"/>
  <c r="H203" i="9"/>
  <c r="G203" i="9"/>
  <c r="C202" i="9"/>
  <c r="J201" i="9"/>
  <c r="I201" i="9"/>
  <c r="H201" i="9"/>
  <c r="G201" i="9"/>
  <c r="C200" i="9"/>
  <c r="J199" i="9"/>
  <c r="I199" i="9"/>
  <c r="H199" i="9"/>
  <c r="G199" i="9"/>
  <c r="C198" i="9"/>
  <c r="J197" i="9"/>
  <c r="I197" i="9"/>
  <c r="H197" i="9"/>
  <c r="C196" i="9"/>
  <c r="J195" i="9"/>
  <c r="I195" i="9"/>
  <c r="H195" i="9"/>
  <c r="G195" i="9"/>
  <c r="C194" i="9"/>
  <c r="J193" i="9"/>
  <c r="I193" i="9"/>
  <c r="H193" i="9"/>
  <c r="G193" i="9"/>
  <c r="C192" i="9"/>
  <c r="J191" i="9"/>
  <c r="I191" i="9"/>
  <c r="H191" i="9"/>
  <c r="G191" i="9"/>
  <c r="J190" i="9"/>
  <c r="J187" i="9" s="1"/>
  <c r="I190" i="9"/>
  <c r="I187" i="9" s="1"/>
  <c r="H190" i="9"/>
  <c r="G190" i="9"/>
  <c r="G167" i="9" s="1"/>
  <c r="G164" i="9" s="1"/>
  <c r="C189" i="9"/>
  <c r="C188" i="9"/>
  <c r="C185" i="9"/>
  <c r="J184" i="9"/>
  <c r="I184" i="9"/>
  <c r="H184" i="9"/>
  <c r="G184" i="9"/>
  <c r="C179" i="9"/>
  <c r="C178" i="9"/>
  <c r="J177" i="9"/>
  <c r="J172" i="9" s="1"/>
  <c r="I177" i="9"/>
  <c r="I172" i="9" s="1"/>
  <c r="H177" i="9"/>
  <c r="C176" i="9"/>
  <c r="J174" i="9"/>
  <c r="I174" i="9"/>
  <c r="C171" i="9"/>
  <c r="C170" i="9"/>
  <c r="C166" i="9"/>
  <c r="C165" i="9"/>
  <c r="C162" i="9"/>
  <c r="J161" i="9"/>
  <c r="I161" i="9"/>
  <c r="H161" i="9"/>
  <c r="G161" i="9"/>
  <c r="C160" i="9"/>
  <c r="C159" i="9"/>
  <c r="C158" i="9"/>
  <c r="C157" i="9"/>
  <c r="C156" i="9"/>
  <c r="C155" i="9"/>
  <c r="J154" i="9"/>
  <c r="I154" i="9"/>
  <c r="H154" i="9"/>
  <c r="G154" i="9"/>
  <c r="C153" i="9"/>
  <c r="C152" i="9"/>
  <c r="J151" i="9"/>
  <c r="I151" i="9"/>
  <c r="H151" i="9"/>
  <c r="G151" i="9"/>
  <c r="J150" i="9"/>
  <c r="J148" i="9" s="1"/>
  <c r="I150" i="9"/>
  <c r="I146" i="9" s="1"/>
  <c r="I144" i="9" s="1"/>
  <c r="H150" i="9"/>
  <c r="H148" i="9" s="1"/>
  <c r="G150" i="9"/>
  <c r="G148" i="9" s="1"/>
  <c r="C149" i="9"/>
  <c r="C145" i="9"/>
  <c r="C142" i="9"/>
  <c r="J141" i="9"/>
  <c r="I141" i="9"/>
  <c r="H141" i="9"/>
  <c r="G141" i="9"/>
  <c r="C140" i="9"/>
  <c r="C139" i="9"/>
  <c r="J138" i="9"/>
  <c r="I138" i="9"/>
  <c r="H138" i="9"/>
  <c r="H137" i="9" s="1"/>
  <c r="G138" i="9"/>
  <c r="G137" i="9" s="1"/>
  <c r="J137" i="9"/>
  <c r="C135" i="9"/>
  <c r="C134" i="9"/>
  <c r="J133" i="9"/>
  <c r="I133" i="9"/>
  <c r="H133" i="9"/>
  <c r="G133" i="9"/>
  <c r="C128" i="9"/>
  <c r="C127" i="9"/>
  <c r="C126" i="9"/>
  <c r="C125" i="9"/>
  <c r="C124" i="9"/>
  <c r="C123" i="9"/>
  <c r="I118" i="9"/>
  <c r="G122" i="9"/>
  <c r="J121" i="9"/>
  <c r="J117" i="9" s="1"/>
  <c r="J12" i="9" s="1"/>
  <c r="I121" i="9"/>
  <c r="H121" i="9"/>
  <c r="H117" i="9" s="1"/>
  <c r="G121" i="9"/>
  <c r="G117" i="9" s="1"/>
  <c r="G113" i="9" s="1"/>
  <c r="J120" i="9"/>
  <c r="I120" i="9"/>
  <c r="J118" i="9"/>
  <c r="C110" i="9"/>
  <c r="J109" i="9"/>
  <c r="I109" i="9"/>
  <c r="H109" i="9"/>
  <c r="G109" i="9"/>
  <c r="C108" i="9"/>
  <c r="J107" i="9"/>
  <c r="I107" i="9"/>
  <c r="H107" i="9"/>
  <c r="G107" i="9"/>
  <c r="J106" i="9"/>
  <c r="J103" i="9" s="1"/>
  <c r="J102" i="9" s="1"/>
  <c r="I106" i="9"/>
  <c r="I103" i="9" s="1"/>
  <c r="I102" i="9" s="1"/>
  <c r="H106" i="9"/>
  <c r="H103" i="9" s="1"/>
  <c r="H102" i="9" s="1"/>
  <c r="G106" i="9"/>
  <c r="H105" i="9"/>
  <c r="G103" i="9"/>
  <c r="C100" i="9"/>
  <c r="J99" i="9"/>
  <c r="I99" i="9"/>
  <c r="H99" i="9"/>
  <c r="G99" i="9"/>
  <c r="C98" i="9"/>
  <c r="J97" i="9"/>
  <c r="I97" i="9"/>
  <c r="H97" i="9"/>
  <c r="G97" i="9"/>
  <c r="J96" i="9"/>
  <c r="I96" i="9"/>
  <c r="H96" i="9"/>
  <c r="H92" i="9" s="1"/>
  <c r="H90" i="9" s="1"/>
  <c r="G96" i="9"/>
  <c r="J94" i="9"/>
  <c r="I94" i="9"/>
  <c r="H94" i="9"/>
  <c r="G94" i="9"/>
  <c r="J92" i="9"/>
  <c r="J90" i="9" s="1"/>
  <c r="I92" i="9"/>
  <c r="I90" i="9" s="1"/>
  <c r="C88" i="9"/>
  <c r="J87" i="9"/>
  <c r="I87" i="9"/>
  <c r="H87" i="9"/>
  <c r="G87" i="9"/>
  <c r="C82" i="9"/>
  <c r="J81" i="9"/>
  <c r="I81" i="9"/>
  <c r="H81" i="9"/>
  <c r="G81" i="9"/>
  <c r="C80" i="9"/>
  <c r="J79" i="9"/>
  <c r="I79" i="9"/>
  <c r="H79" i="9"/>
  <c r="G79" i="9"/>
  <c r="C78" i="9"/>
  <c r="J77" i="9"/>
  <c r="I77" i="9"/>
  <c r="H77" i="9"/>
  <c r="G77" i="9"/>
  <c r="C76" i="9"/>
  <c r="J75" i="9"/>
  <c r="I75" i="9"/>
  <c r="H75" i="9"/>
  <c r="G75" i="9"/>
  <c r="C74" i="9"/>
  <c r="J73" i="9"/>
  <c r="I73" i="9"/>
  <c r="H73" i="9"/>
  <c r="G73" i="9"/>
  <c r="C72" i="9"/>
  <c r="J71" i="9"/>
  <c r="I71" i="9"/>
  <c r="H71" i="9"/>
  <c r="G71" i="9"/>
  <c r="C70" i="9"/>
  <c r="J69" i="9"/>
  <c r="I69" i="9"/>
  <c r="H69" i="9"/>
  <c r="C68" i="9"/>
  <c r="C67" i="9"/>
  <c r="C66" i="9"/>
  <c r="J65" i="9"/>
  <c r="I65" i="9"/>
  <c r="H65" i="9"/>
  <c r="G65" i="9"/>
  <c r="J62" i="9"/>
  <c r="I62" i="9"/>
  <c r="I57" i="9" s="1"/>
  <c r="H62" i="9"/>
  <c r="G62" i="9"/>
  <c r="G57" i="9" s="1"/>
  <c r="J61" i="9"/>
  <c r="I61" i="9"/>
  <c r="H61" i="9"/>
  <c r="H56" i="9" s="1"/>
  <c r="G61" i="9"/>
  <c r="G56" i="9" s="1"/>
  <c r="J60" i="9"/>
  <c r="I60" i="9"/>
  <c r="H60" i="9"/>
  <c r="H55" i="9" s="1"/>
  <c r="G60" i="9"/>
  <c r="G15" i="9" s="1"/>
  <c r="J57" i="9"/>
  <c r="J56" i="9"/>
  <c r="J55" i="9"/>
  <c r="C52" i="9"/>
  <c r="C51" i="9"/>
  <c r="C50" i="9"/>
  <c r="C49" i="9"/>
  <c r="C48" i="9"/>
  <c r="C47" i="9"/>
  <c r="C46" i="9"/>
  <c r="J45" i="9"/>
  <c r="I45" i="9"/>
  <c r="H45" i="9"/>
  <c r="C44" i="9"/>
  <c r="J43" i="9"/>
  <c r="I43" i="9"/>
  <c r="H43" i="9"/>
  <c r="G43" i="9"/>
  <c r="C42" i="9"/>
  <c r="J41" i="9"/>
  <c r="I41" i="9"/>
  <c r="H41" i="9"/>
  <c r="G41" i="9"/>
  <c r="C40" i="9"/>
  <c r="J39" i="9"/>
  <c r="I39" i="9"/>
  <c r="H39" i="9"/>
  <c r="G39" i="9"/>
  <c r="C38" i="9"/>
  <c r="J37" i="9"/>
  <c r="I37" i="9"/>
  <c r="H37" i="9"/>
  <c r="G37" i="9"/>
  <c r="C36" i="9"/>
  <c r="J35" i="9"/>
  <c r="I35" i="9"/>
  <c r="H35" i="9"/>
  <c r="G35" i="9"/>
  <c r="C34" i="9"/>
  <c r="J33" i="9"/>
  <c r="I33" i="9"/>
  <c r="H33" i="9"/>
  <c r="G33" i="9"/>
  <c r="C32" i="9"/>
  <c r="J31" i="9"/>
  <c r="I31" i="9"/>
  <c r="H31" i="9"/>
  <c r="G31" i="9"/>
  <c r="C30" i="9"/>
  <c r="J29" i="9"/>
  <c r="I29" i="9"/>
  <c r="H29" i="9"/>
  <c r="G29" i="9"/>
  <c r="J28" i="9"/>
  <c r="J23" i="9" s="1"/>
  <c r="I28" i="9"/>
  <c r="I23" i="9" s="1"/>
  <c r="H28" i="9"/>
  <c r="G28" i="9"/>
  <c r="G23" i="9" s="1"/>
  <c r="J27" i="9"/>
  <c r="J22" i="9" s="1"/>
  <c r="I27" i="9"/>
  <c r="I22" i="9" s="1"/>
  <c r="H27" i="9"/>
  <c r="G27" i="9"/>
  <c r="G22" i="9" s="1"/>
  <c r="J26" i="9"/>
  <c r="J15" i="9" s="1"/>
  <c r="I26" i="9"/>
  <c r="H26" i="9"/>
  <c r="H21" i="9" s="1"/>
  <c r="G21" i="9"/>
  <c r="J18" i="9"/>
  <c r="J9" i="9" s="1"/>
  <c r="I18" i="9"/>
  <c r="H18" i="9"/>
  <c r="H9" i="9" s="1"/>
  <c r="G18" i="9"/>
  <c r="J11" i="9"/>
  <c r="I11" i="9"/>
  <c r="H11" i="9"/>
  <c r="G11" i="9"/>
  <c r="I9" i="9"/>
  <c r="C31" i="9" l="1"/>
  <c r="J218" i="9"/>
  <c r="C35" i="9"/>
  <c r="J105" i="9"/>
  <c r="G55" i="9"/>
  <c r="J307" i="9"/>
  <c r="C331" i="9"/>
  <c r="I105" i="9"/>
  <c r="J269" i="9"/>
  <c r="C27" i="9"/>
  <c r="H12" i="9"/>
  <c r="C151" i="9"/>
  <c r="C26" i="9"/>
  <c r="J13" i="9"/>
  <c r="H391" i="9"/>
  <c r="H22" i="9"/>
  <c r="C22" i="9" s="1"/>
  <c r="C205" i="9"/>
  <c r="J229" i="9"/>
  <c r="C232" i="9"/>
  <c r="I114" i="9"/>
  <c r="C276" i="9"/>
  <c r="C77" i="9"/>
  <c r="C81" i="9"/>
  <c r="I25" i="9"/>
  <c r="C33" i="9"/>
  <c r="I15" i="9"/>
  <c r="I16" i="9"/>
  <c r="C65" i="9"/>
  <c r="C190" i="9"/>
  <c r="C258" i="9"/>
  <c r="J265" i="9"/>
  <c r="I284" i="9"/>
  <c r="I283" i="9" s="1"/>
  <c r="C299" i="9"/>
  <c r="C11" i="9"/>
  <c r="I21" i="9"/>
  <c r="C21" i="9" s="1"/>
  <c r="C43" i="9"/>
  <c r="J114" i="9"/>
  <c r="C184" i="9"/>
  <c r="C201" i="9"/>
  <c r="C203" i="9"/>
  <c r="C250" i="9"/>
  <c r="I305" i="9"/>
  <c r="I302" i="9" s="1"/>
  <c r="J300" i="9"/>
  <c r="J297" i="9" s="1"/>
  <c r="C378" i="9"/>
  <c r="J21" i="9"/>
  <c r="C45" i="9"/>
  <c r="I55" i="9"/>
  <c r="I56" i="9"/>
  <c r="C99" i="9"/>
  <c r="I7" i="9"/>
  <c r="I117" i="9"/>
  <c r="I12" i="9" s="1"/>
  <c r="J146" i="9"/>
  <c r="J144" i="9" s="1"/>
  <c r="C311" i="9"/>
  <c r="C343" i="9"/>
  <c r="I370" i="9"/>
  <c r="C381" i="9"/>
  <c r="J20" i="9"/>
  <c r="J213" i="9"/>
  <c r="J210" i="9"/>
  <c r="I329" i="9"/>
  <c r="C318" i="9"/>
  <c r="H269" i="9"/>
  <c r="C269" i="9" s="1"/>
  <c r="J208" i="9"/>
  <c r="H229" i="9"/>
  <c r="H210" i="9"/>
  <c r="H187" i="9"/>
  <c r="C161" i="9"/>
  <c r="H146" i="9"/>
  <c r="H144" i="9" s="1"/>
  <c r="J54" i="9"/>
  <c r="C141" i="9"/>
  <c r="C389" i="9"/>
  <c r="G386" i="9"/>
  <c r="C386" i="9" s="1"/>
  <c r="I54" i="9"/>
  <c r="C267" i="9"/>
  <c r="C29" i="9"/>
  <c r="C39" i="9"/>
  <c r="C41" i="9"/>
  <c r="I59" i="9"/>
  <c r="C71" i="9"/>
  <c r="C94" i="9"/>
  <c r="C97" i="9"/>
  <c r="C150" i="9"/>
  <c r="C191" i="9"/>
  <c r="C199" i="9"/>
  <c r="C231" i="9"/>
  <c r="C254" i="9"/>
  <c r="C260" i="9"/>
  <c r="C274" i="9"/>
  <c r="G286" i="9"/>
  <c r="C298" i="9"/>
  <c r="C317" i="9"/>
  <c r="J329" i="9"/>
  <c r="G25" i="9"/>
  <c r="H16" i="9"/>
  <c r="H17" i="9"/>
  <c r="C69" i="9"/>
  <c r="C73" i="9"/>
  <c r="C75" i="9"/>
  <c r="C117" i="9"/>
  <c r="C122" i="9"/>
  <c r="G187" i="9"/>
  <c r="C195" i="9"/>
  <c r="H213" i="9"/>
  <c r="C238" i="9"/>
  <c r="C278" i="9"/>
  <c r="H284" i="9"/>
  <c r="H283" i="9" s="1"/>
  <c r="C287" i="9"/>
  <c r="H307" i="9"/>
  <c r="C310" i="9"/>
  <c r="C320" i="9"/>
  <c r="I375" i="9"/>
  <c r="C408" i="9"/>
  <c r="C351" i="9"/>
  <c r="H373" i="9"/>
  <c r="J375" i="9"/>
  <c r="J17" i="9"/>
  <c r="G6" i="9"/>
  <c r="G12" i="9"/>
  <c r="C28" i="9"/>
  <c r="C60" i="9"/>
  <c r="G17" i="9"/>
  <c r="C79" i="9"/>
  <c r="C107" i="9"/>
  <c r="G118" i="9"/>
  <c r="G114" i="9" s="1"/>
  <c r="G112" i="9" s="1"/>
  <c r="C133" i="9"/>
  <c r="G146" i="9"/>
  <c r="G144" i="9" s="1"/>
  <c r="C144" i="9" s="1"/>
  <c r="I148" i="9"/>
  <c r="C148" i="9" s="1"/>
  <c r="C193" i="9"/>
  <c r="C197" i="9"/>
  <c r="C215" i="9"/>
  <c r="C245" i="9"/>
  <c r="C256" i="9"/>
  <c r="H266" i="9"/>
  <c r="H265" i="9" s="1"/>
  <c r="C272" i="9"/>
  <c r="C280" i="9"/>
  <c r="C288" i="9"/>
  <c r="C339" i="9"/>
  <c r="C347" i="9"/>
  <c r="C355" i="9"/>
  <c r="H370" i="9"/>
  <c r="H402" i="9"/>
  <c r="H401" i="9" s="1"/>
  <c r="C401" i="9" s="1"/>
  <c r="C410" i="9"/>
  <c r="I17" i="9"/>
  <c r="J116" i="9"/>
  <c r="C55" i="9"/>
  <c r="C103" i="9"/>
  <c r="C109" i="9"/>
  <c r="C56" i="9"/>
  <c r="H57" i="9"/>
  <c r="C57" i="9" s="1"/>
  <c r="C62" i="9"/>
  <c r="H23" i="9"/>
  <c r="J6" i="9"/>
  <c r="I6" i="9"/>
  <c r="I169" i="9"/>
  <c r="I167" i="9"/>
  <c r="I164" i="9" s="1"/>
  <c r="C18" i="9"/>
  <c r="G9" i="9"/>
  <c r="C9" i="9" s="1"/>
  <c r="C61" i="9"/>
  <c r="J59" i="9"/>
  <c r="G102" i="9"/>
  <c r="C102" i="9" s="1"/>
  <c r="H113" i="9"/>
  <c r="H118" i="9"/>
  <c r="H120" i="9"/>
  <c r="J16" i="9"/>
  <c r="G20" i="9"/>
  <c r="J25" i="9"/>
  <c r="C37" i="9"/>
  <c r="H15" i="9"/>
  <c r="H59" i="9"/>
  <c r="C87" i="9"/>
  <c r="I116" i="9"/>
  <c r="I113" i="9"/>
  <c r="I137" i="9"/>
  <c r="C137" i="9" s="1"/>
  <c r="C138" i="9"/>
  <c r="H302" i="9"/>
  <c r="H300" i="9"/>
  <c r="H297" i="9" s="1"/>
  <c r="C96" i="9"/>
  <c r="C106" i="9"/>
  <c r="G105" i="9"/>
  <c r="C105" i="9" s="1"/>
  <c r="C154" i="9"/>
  <c r="J169" i="9"/>
  <c r="J167" i="9"/>
  <c r="J164" i="9" s="1"/>
  <c r="C214" i="9"/>
  <c r="C221" i="9"/>
  <c r="G229" i="9"/>
  <c r="C240" i="9"/>
  <c r="G265" i="9"/>
  <c r="C271" i="9"/>
  <c r="J286" i="9"/>
  <c r="G307" i="9"/>
  <c r="C307" i="9" s="1"/>
  <c r="H375" i="9"/>
  <c r="C377" i="9"/>
  <c r="C394" i="9"/>
  <c r="G391" i="9"/>
  <c r="C391" i="9" s="1"/>
  <c r="I404" i="9"/>
  <c r="C404" i="9" s="1"/>
  <c r="C177" i="9"/>
  <c r="H174" i="9"/>
  <c r="C174" i="9" s="1"/>
  <c r="H172" i="9"/>
  <c r="I218" i="9"/>
  <c r="C218" i="9" s="1"/>
  <c r="I216" i="9"/>
  <c r="H25" i="9"/>
  <c r="G211" i="9"/>
  <c r="C211" i="9" s="1"/>
  <c r="G283" i="9"/>
  <c r="J314" i="9"/>
  <c r="C314" i="9" s="1"/>
  <c r="G327" i="9"/>
  <c r="C327" i="9" s="1"/>
  <c r="G372" i="9"/>
  <c r="J373" i="9"/>
  <c r="J370" i="9" s="1"/>
  <c r="C405" i="9"/>
  <c r="G54" i="9"/>
  <c r="G59" i="9"/>
  <c r="G92" i="9"/>
  <c r="J113" i="9"/>
  <c r="J112" i="9" s="1"/>
  <c r="C121" i="9"/>
  <c r="G120" i="9"/>
  <c r="C222" i="9"/>
  <c r="C230" i="9"/>
  <c r="C252" i="9"/>
  <c r="C270" i="9"/>
  <c r="G305" i="9"/>
  <c r="H326" i="9"/>
  <c r="H325" i="9" s="1"/>
  <c r="C335" i="9"/>
  <c r="G334" i="9"/>
  <c r="C334" i="9" s="1"/>
  <c r="G330" i="9"/>
  <c r="I14" i="9" l="1"/>
  <c r="H20" i="9"/>
  <c r="C373" i="9"/>
  <c r="I112" i="9"/>
  <c r="I13" i="9"/>
  <c r="I10" i="9" s="1"/>
  <c r="C187" i="9"/>
  <c r="I300" i="9"/>
  <c r="I297" i="9" s="1"/>
  <c r="C286" i="9"/>
  <c r="I20" i="9"/>
  <c r="C120" i="9"/>
  <c r="C284" i="9"/>
  <c r="I213" i="9"/>
  <c r="C213" i="9" s="1"/>
  <c r="I210" i="9"/>
  <c r="C210" i="9" s="1"/>
  <c r="J8" i="9"/>
  <c r="H208" i="9"/>
  <c r="C229" i="9"/>
  <c r="J10" i="9"/>
  <c r="C402" i="9"/>
  <c r="C375" i="9"/>
  <c r="C146" i="9"/>
  <c r="C265" i="9"/>
  <c r="H54" i="9"/>
  <c r="C54" i="9" s="1"/>
  <c r="C283" i="9"/>
  <c r="C25" i="9"/>
  <c r="C266" i="9"/>
  <c r="C216" i="9"/>
  <c r="G208" i="9"/>
  <c r="J7" i="9"/>
  <c r="G116" i="9"/>
  <c r="C23" i="9"/>
  <c r="C209" i="9"/>
  <c r="I208" i="9"/>
  <c r="C15" i="9"/>
  <c r="H14" i="9"/>
  <c r="H6" i="9"/>
  <c r="H114" i="9"/>
  <c r="C114" i="9" s="1"/>
  <c r="H13" i="9"/>
  <c r="H8" i="9" s="1"/>
  <c r="H116" i="9"/>
  <c r="C92" i="9"/>
  <c r="G90" i="9"/>
  <c r="C90" i="9" s="1"/>
  <c r="H167" i="9"/>
  <c r="C172" i="9"/>
  <c r="H169" i="9"/>
  <c r="C169" i="9" s="1"/>
  <c r="H7" i="9"/>
  <c r="C12" i="9"/>
  <c r="C113" i="9"/>
  <c r="G329" i="9"/>
  <c r="C329" i="9" s="1"/>
  <c r="G326" i="9"/>
  <c r="C330" i="9"/>
  <c r="C305" i="9"/>
  <c r="G13" i="9"/>
  <c r="G302" i="9"/>
  <c r="C302" i="9" s="1"/>
  <c r="G300" i="9"/>
  <c r="C59" i="9"/>
  <c r="G370" i="9"/>
  <c r="C370" i="9" s="1"/>
  <c r="C372" i="9"/>
  <c r="C17" i="9"/>
  <c r="J14" i="9"/>
  <c r="C118" i="9"/>
  <c r="G16" i="9"/>
  <c r="C20" i="9" l="1"/>
  <c r="I8" i="9"/>
  <c r="I5" i="9" s="1"/>
  <c r="H112" i="9"/>
  <c r="C112" i="9" s="1"/>
  <c r="J5" i="9"/>
  <c r="C208" i="9"/>
  <c r="C116" i="9"/>
  <c r="G7" i="9"/>
  <c r="C16" i="9"/>
  <c r="G14" i="9"/>
  <c r="C14" i="9" s="1"/>
  <c r="C300" i="9"/>
  <c r="G297" i="9"/>
  <c r="C297" i="9" s="1"/>
  <c r="C326" i="9"/>
  <c r="G325" i="9"/>
  <c r="C325" i="9" s="1"/>
  <c r="H10" i="9"/>
  <c r="H5" i="9"/>
  <c r="C6" i="9"/>
  <c r="C13" i="9"/>
  <c r="G8" i="9"/>
  <c r="C8" i="9" s="1"/>
  <c r="G10" i="9"/>
  <c r="H164" i="9"/>
  <c r="C164" i="9" s="1"/>
  <c r="C167" i="9"/>
  <c r="C10" i="9" l="1"/>
  <c r="C7" i="9"/>
  <c r="G5" i="9"/>
  <c r="C5" i="9" s="1"/>
  <c r="C183" i="8" l="1"/>
  <c r="C174" i="8"/>
  <c r="C176" i="8"/>
  <c r="C177" i="8"/>
  <c r="C168" i="8"/>
  <c r="C169" i="8"/>
  <c r="C70" i="8"/>
  <c r="J69" i="8"/>
  <c r="I69" i="8"/>
  <c r="H69" i="8"/>
  <c r="C69" i="8" s="1"/>
  <c r="C67" i="8"/>
  <c r="C68" i="8"/>
  <c r="C42" i="8"/>
  <c r="C51" i="8"/>
  <c r="C52" i="8"/>
  <c r="C49" i="8"/>
  <c r="C50" i="8"/>
  <c r="C47" i="8"/>
  <c r="C48" i="8"/>
  <c r="C46" i="8"/>
  <c r="C44" i="8"/>
  <c r="C30" i="8"/>
  <c r="C405" i="8" l="1"/>
  <c r="J404" i="8"/>
  <c r="I404" i="8"/>
  <c r="H404" i="8"/>
  <c r="C404" i="8" s="1"/>
  <c r="G404" i="8"/>
  <c r="C403" i="8"/>
  <c r="J402" i="8"/>
  <c r="I402" i="8"/>
  <c r="C402" i="8" s="1"/>
  <c r="H402" i="8"/>
  <c r="G402" i="8"/>
  <c r="C401" i="8"/>
  <c r="J399" i="8"/>
  <c r="J398" i="8" s="1"/>
  <c r="I399" i="8"/>
  <c r="H399" i="8"/>
  <c r="G399" i="8"/>
  <c r="G396" i="8" s="1"/>
  <c r="G395" i="8" s="1"/>
  <c r="I398" i="8"/>
  <c r="I396" i="8"/>
  <c r="I395" i="8" s="1"/>
  <c r="C393" i="8"/>
  <c r="J392" i="8"/>
  <c r="I392" i="8"/>
  <c r="H392" i="8"/>
  <c r="G392" i="8"/>
  <c r="C391" i="8"/>
  <c r="J388" i="8"/>
  <c r="I388" i="8"/>
  <c r="I385" i="8" s="1"/>
  <c r="H388" i="8"/>
  <c r="H385" i="8" s="1"/>
  <c r="G388" i="8"/>
  <c r="G383" i="8" s="1"/>
  <c r="I383" i="8"/>
  <c r="I380" i="8" s="1"/>
  <c r="C378" i="8"/>
  <c r="C377" i="8"/>
  <c r="C376" i="8"/>
  <c r="J375" i="8"/>
  <c r="I375" i="8"/>
  <c r="H375" i="8"/>
  <c r="G375" i="8"/>
  <c r="C374" i="8"/>
  <c r="C373" i="8"/>
  <c r="J372" i="8"/>
  <c r="I372" i="8"/>
  <c r="I367" i="8" s="1"/>
  <c r="H372" i="8"/>
  <c r="H367" i="8" s="1"/>
  <c r="G372" i="8"/>
  <c r="G367" i="8" s="1"/>
  <c r="J371" i="8"/>
  <c r="J369" i="8" s="1"/>
  <c r="I371" i="8"/>
  <c r="H371" i="8"/>
  <c r="H369" i="8" s="1"/>
  <c r="G371" i="8"/>
  <c r="C370" i="8"/>
  <c r="G369" i="8"/>
  <c r="J367" i="8"/>
  <c r="H366" i="8"/>
  <c r="G366" i="8"/>
  <c r="C365" i="8"/>
  <c r="C350" i="8"/>
  <c r="J349" i="8"/>
  <c r="I349" i="8"/>
  <c r="H349" i="8"/>
  <c r="G349" i="8"/>
  <c r="F349" i="8"/>
  <c r="E349" i="8"/>
  <c r="D349" i="8"/>
  <c r="C348" i="8"/>
  <c r="C347" i="8"/>
  <c r="C346" i="8"/>
  <c r="J345" i="8"/>
  <c r="I345" i="8"/>
  <c r="H345" i="8"/>
  <c r="G345" i="8"/>
  <c r="F345" i="8"/>
  <c r="E345" i="8"/>
  <c r="D345" i="8"/>
  <c r="C344" i="8"/>
  <c r="C343" i="8"/>
  <c r="C342" i="8"/>
  <c r="J341" i="8"/>
  <c r="I341" i="8"/>
  <c r="H341" i="8"/>
  <c r="G341" i="8"/>
  <c r="F341" i="8"/>
  <c r="E341" i="8"/>
  <c r="D341" i="8"/>
  <c r="C340" i="8"/>
  <c r="C339" i="8"/>
  <c r="C338" i="8"/>
  <c r="J337" i="8"/>
  <c r="I337" i="8"/>
  <c r="H337" i="8"/>
  <c r="G337" i="8"/>
  <c r="F337" i="8"/>
  <c r="E337" i="8"/>
  <c r="D337" i="8"/>
  <c r="C336" i="8"/>
  <c r="C335" i="8"/>
  <c r="C334" i="8"/>
  <c r="J333" i="8"/>
  <c r="I333" i="8"/>
  <c r="H333" i="8"/>
  <c r="G333" i="8"/>
  <c r="F333" i="8"/>
  <c r="E333" i="8"/>
  <c r="D333" i="8"/>
  <c r="C332" i="8"/>
  <c r="C331" i="8"/>
  <c r="D330" i="8"/>
  <c r="C330" i="8" s="1"/>
  <c r="G329" i="8"/>
  <c r="J328" i="8"/>
  <c r="I328" i="8"/>
  <c r="H328" i="8"/>
  <c r="C327" i="8"/>
  <c r="C326" i="8"/>
  <c r="J325" i="8"/>
  <c r="J321" i="8" s="1"/>
  <c r="I325" i="8"/>
  <c r="I321" i="8" s="1"/>
  <c r="H325" i="8"/>
  <c r="G325" i="8"/>
  <c r="J324" i="8"/>
  <c r="I324" i="8"/>
  <c r="I323" i="8" s="1"/>
  <c r="H324" i="8"/>
  <c r="H320" i="8" s="1"/>
  <c r="H321" i="8"/>
  <c r="C315" i="8"/>
  <c r="J314" i="8"/>
  <c r="I314" i="8"/>
  <c r="H314" i="8"/>
  <c r="G314" i="8"/>
  <c r="C314" i="8" s="1"/>
  <c r="C313" i="8"/>
  <c r="J312" i="8"/>
  <c r="I312" i="8"/>
  <c r="H312" i="8"/>
  <c r="G312" i="8"/>
  <c r="J311" i="8"/>
  <c r="J308" i="8" s="1"/>
  <c r="I311" i="8"/>
  <c r="I308" i="8" s="1"/>
  <c r="H311" i="8"/>
  <c r="G311" i="8"/>
  <c r="C310" i="8"/>
  <c r="C309" i="8"/>
  <c r="G308" i="8"/>
  <c r="C306" i="8"/>
  <c r="J305" i="8"/>
  <c r="I305" i="8"/>
  <c r="H305" i="8"/>
  <c r="G305" i="8"/>
  <c r="J304" i="8"/>
  <c r="I304" i="8"/>
  <c r="H304" i="8"/>
  <c r="G304" i="8"/>
  <c r="G301" i="8" s="1"/>
  <c r="C303" i="8"/>
  <c r="C302" i="8"/>
  <c r="H301" i="8"/>
  <c r="I299" i="8"/>
  <c r="H299" i="8"/>
  <c r="C298" i="8"/>
  <c r="C297" i="8"/>
  <c r="H296" i="8"/>
  <c r="J293" i="8"/>
  <c r="I293" i="8"/>
  <c r="H293" i="8"/>
  <c r="G293" i="8"/>
  <c r="J292" i="8"/>
  <c r="I292" i="8"/>
  <c r="H292" i="8"/>
  <c r="G292" i="8"/>
  <c r="C283" i="8"/>
  <c r="J282" i="8"/>
  <c r="I282" i="8"/>
  <c r="H282" i="8"/>
  <c r="G282" i="8"/>
  <c r="J281" i="8"/>
  <c r="J278" i="8" s="1"/>
  <c r="J277" i="8" s="1"/>
  <c r="I281" i="8"/>
  <c r="I278" i="8" s="1"/>
  <c r="I277" i="8" s="1"/>
  <c r="H281" i="8"/>
  <c r="H278" i="8" s="1"/>
  <c r="G281" i="8"/>
  <c r="J280" i="8"/>
  <c r="H280" i="8"/>
  <c r="H277" i="8"/>
  <c r="C275" i="8"/>
  <c r="J274" i="8"/>
  <c r="I274" i="8"/>
  <c r="H274" i="8"/>
  <c r="G274" i="8"/>
  <c r="C273" i="8"/>
  <c r="J272" i="8"/>
  <c r="I272" i="8"/>
  <c r="H272" i="8"/>
  <c r="G272" i="8"/>
  <c r="C271" i="8"/>
  <c r="J270" i="8"/>
  <c r="I270" i="8"/>
  <c r="H270" i="8"/>
  <c r="G270" i="8"/>
  <c r="C269" i="8"/>
  <c r="J268" i="8"/>
  <c r="I268" i="8"/>
  <c r="H268" i="8"/>
  <c r="G268" i="8"/>
  <c r="C267" i="8"/>
  <c r="J266" i="8"/>
  <c r="I266" i="8"/>
  <c r="H266" i="8"/>
  <c r="G266" i="8"/>
  <c r="J265" i="8"/>
  <c r="J261" i="8" s="1"/>
  <c r="I265" i="8"/>
  <c r="I261" i="8" s="1"/>
  <c r="H265" i="8"/>
  <c r="G265" i="8"/>
  <c r="J264" i="8"/>
  <c r="I264" i="8"/>
  <c r="C264" i="8" s="1"/>
  <c r="H264" i="8"/>
  <c r="H260" i="8" s="1"/>
  <c r="G264" i="8"/>
  <c r="H263" i="8"/>
  <c r="H261" i="8"/>
  <c r="H259" i="8" s="1"/>
  <c r="G260" i="8"/>
  <c r="C257" i="8"/>
  <c r="C256" i="8"/>
  <c r="C255" i="8"/>
  <c r="J254" i="8"/>
  <c r="I254" i="8"/>
  <c r="H254" i="8"/>
  <c r="G254" i="8"/>
  <c r="C253" i="8"/>
  <c r="J252" i="8"/>
  <c r="I252" i="8"/>
  <c r="H252" i="8"/>
  <c r="G252" i="8"/>
  <c r="C251" i="8"/>
  <c r="J250" i="8"/>
  <c r="I250" i="8"/>
  <c r="H250" i="8"/>
  <c r="C250" i="8" s="1"/>
  <c r="C249" i="8"/>
  <c r="J248" i="8"/>
  <c r="I248" i="8"/>
  <c r="H248" i="8"/>
  <c r="G248" i="8"/>
  <c r="C247" i="8"/>
  <c r="J246" i="8"/>
  <c r="I246" i="8"/>
  <c r="H246" i="8"/>
  <c r="G246" i="8"/>
  <c r="C245" i="8"/>
  <c r="J244" i="8"/>
  <c r="I244" i="8"/>
  <c r="H244" i="8"/>
  <c r="G244" i="8"/>
  <c r="C243" i="8"/>
  <c r="C242" i="8"/>
  <c r="C241" i="8"/>
  <c r="C240" i="8"/>
  <c r="J239" i="8"/>
  <c r="I239" i="8"/>
  <c r="H239" i="8"/>
  <c r="G239" i="8"/>
  <c r="C238" i="8"/>
  <c r="C237" i="8"/>
  <c r="C236" i="8"/>
  <c r="C235" i="8"/>
  <c r="J234" i="8"/>
  <c r="I234" i="8"/>
  <c r="H234" i="8"/>
  <c r="G234" i="8"/>
  <c r="C233" i="8"/>
  <c r="J232" i="8"/>
  <c r="I232" i="8"/>
  <c r="H232" i="8"/>
  <c r="G232" i="8"/>
  <c r="C231" i="8"/>
  <c r="C230" i="8"/>
  <c r="C229" i="8"/>
  <c r="C228" i="8"/>
  <c r="C227" i="8"/>
  <c r="J226" i="8"/>
  <c r="J209" i="8" s="1"/>
  <c r="I226" i="8"/>
  <c r="H226" i="8"/>
  <c r="G226" i="8"/>
  <c r="J225" i="8"/>
  <c r="I225" i="8"/>
  <c r="I208" i="8" s="1"/>
  <c r="H225" i="8"/>
  <c r="G225" i="8"/>
  <c r="G208" i="8" s="1"/>
  <c r="J224" i="8"/>
  <c r="I224" i="8"/>
  <c r="I207" i="8" s="1"/>
  <c r="H224" i="8"/>
  <c r="G224" i="8"/>
  <c r="I223" i="8"/>
  <c r="C221" i="8"/>
  <c r="J220" i="8"/>
  <c r="I220" i="8"/>
  <c r="H220" i="8"/>
  <c r="J219" i="8"/>
  <c r="J214" i="8" s="1"/>
  <c r="I219" i="8"/>
  <c r="H219" i="8"/>
  <c r="C219" i="8" s="1"/>
  <c r="C218" i="8"/>
  <c r="C217" i="8"/>
  <c r="I216" i="8"/>
  <c r="I214" i="8"/>
  <c r="J213" i="8"/>
  <c r="I213" i="8"/>
  <c r="H213" i="8"/>
  <c r="J212" i="8"/>
  <c r="I212" i="8"/>
  <c r="H212" i="8"/>
  <c r="I209" i="8"/>
  <c r="H209" i="8"/>
  <c r="J207" i="8"/>
  <c r="H207" i="8"/>
  <c r="C204" i="8"/>
  <c r="J203" i="8"/>
  <c r="I203" i="8"/>
  <c r="H203" i="8"/>
  <c r="G203" i="8"/>
  <c r="F203" i="8"/>
  <c r="E203" i="8"/>
  <c r="D203" i="8"/>
  <c r="C202" i="8"/>
  <c r="J201" i="8"/>
  <c r="I201" i="8"/>
  <c r="H201" i="8"/>
  <c r="G201" i="8"/>
  <c r="C200" i="8"/>
  <c r="J199" i="8"/>
  <c r="I199" i="8"/>
  <c r="H199" i="8"/>
  <c r="G199" i="8"/>
  <c r="C198" i="8"/>
  <c r="J197" i="8"/>
  <c r="I197" i="8"/>
  <c r="H197" i="8"/>
  <c r="G197" i="8"/>
  <c r="C196" i="8"/>
  <c r="J195" i="8"/>
  <c r="I195" i="8"/>
  <c r="H195" i="8"/>
  <c r="C194" i="8"/>
  <c r="J193" i="8"/>
  <c r="I193" i="8"/>
  <c r="H193" i="8"/>
  <c r="G193" i="8"/>
  <c r="C193" i="8"/>
  <c r="C192" i="8"/>
  <c r="J191" i="8"/>
  <c r="I191" i="8"/>
  <c r="H191" i="8"/>
  <c r="G191" i="8"/>
  <c r="C190" i="8"/>
  <c r="J189" i="8"/>
  <c r="I189" i="8"/>
  <c r="H189" i="8"/>
  <c r="G189" i="8"/>
  <c r="J188" i="8"/>
  <c r="J185" i="8" s="1"/>
  <c r="I188" i="8"/>
  <c r="I185" i="8" s="1"/>
  <c r="H188" i="8"/>
  <c r="G188" i="8"/>
  <c r="G185" i="8" s="1"/>
  <c r="C187" i="8"/>
  <c r="C186" i="8"/>
  <c r="J182" i="8"/>
  <c r="I182" i="8"/>
  <c r="H182" i="8"/>
  <c r="G182" i="8"/>
  <c r="J175" i="8"/>
  <c r="I175" i="8"/>
  <c r="I172" i="8" s="1"/>
  <c r="H175" i="8"/>
  <c r="H170" i="8" s="1"/>
  <c r="G165" i="8"/>
  <c r="G162" i="8" s="1"/>
  <c r="C164" i="8"/>
  <c r="C163" i="8"/>
  <c r="C160" i="8"/>
  <c r="J159" i="8"/>
  <c r="I159" i="8"/>
  <c r="H159" i="8"/>
  <c r="G159" i="8"/>
  <c r="C158" i="8"/>
  <c r="C157" i="8"/>
  <c r="C156" i="8"/>
  <c r="C155" i="8"/>
  <c r="C154" i="8"/>
  <c r="C153" i="8"/>
  <c r="J152" i="8"/>
  <c r="I152" i="8"/>
  <c r="H152" i="8"/>
  <c r="G152" i="8"/>
  <c r="C151" i="8"/>
  <c r="C150" i="8"/>
  <c r="J149" i="8"/>
  <c r="I149" i="8"/>
  <c r="H149" i="8"/>
  <c r="G149" i="8"/>
  <c r="J148" i="8"/>
  <c r="I148" i="8"/>
  <c r="H148" i="8"/>
  <c r="H144" i="8" s="1"/>
  <c r="H142" i="8" s="1"/>
  <c r="G148" i="8"/>
  <c r="G146" i="8" s="1"/>
  <c r="C147" i="8"/>
  <c r="I146" i="8"/>
  <c r="I144" i="8"/>
  <c r="I142" i="8" s="1"/>
  <c r="G144" i="8"/>
  <c r="C143" i="8"/>
  <c r="C140" i="8"/>
  <c r="J139" i="8"/>
  <c r="I139" i="8"/>
  <c r="H139" i="8"/>
  <c r="G139" i="8"/>
  <c r="C138" i="8"/>
  <c r="C137" i="8"/>
  <c r="J136" i="8"/>
  <c r="J135" i="8" s="1"/>
  <c r="I136" i="8"/>
  <c r="I135" i="8" s="1"/>
  <c r="H136" i="8"/>
  <c r="H135" i="8" s="1"/>
  <c r="G136" i="8"/>
  <c r="G135" i="8"/>
  <c r="C133" i="8"/>
  <c r="C132" i="8"/>
  <c r="J131" i="8"/>
  <c r="I131" i="8"/>
  <c r="H131" i="8"/>
  <c r="G131" i="8"/>
  <c r="C130" i="8"/>
  <c r="J129" i="8"/>
  <c r="I129" i="8"/>
  <c r="H129" i="8"/>
  <c r="G129" i="8"/>
  <c r="C128" i="8"/>
  <c r="C127" i="8"/>
  <c r="C126" i="8"/>
  <c r="C125" i="8"/>
  <c r="C124" i="8"/>
  <c r="C123" i="8"/>
  <c r="J122" i="8"/>
  <c r="J118" i="8" s="1"/>
  <c r="I122" i="8"/>
  <c r="I118" i="8" s="1"/>
  <c r="I114" i="8" s="1"/>
  <c r="H122" i="8"/>
  <c r="H118" i="8" s="1"/>
  <c r="G122" i="8"/>
  <c r="G118" i="8" s="1"/>
  <c r="J121" i="8"/>
  <c r="J117" i="8" s="1"/>
  <c r="I121" i="8"/>
  <c r="I120" i="8" s="1"/>
  <c r="H121" i="8"/>
  <c r="H117" i="8" s="1"/>
  <c r="H113" i="8" s="1"/>
  <c r="G121" i="8"/>
  <c r="I117" i="8"/>
  <c r="G114" i="8"/>
  <c r="C110" i="8"/>
  <c r="J109" i="8"/>
  <c r="I109" i="8"/>
  <c r="H109" i="8"/>
  <c r="G109" i="8"/>
  <c r="C108" i="8"/>
  <c r="J107" i="8"/>
  <c r="I107" i="8"/>
  <c r="H107" i="8"/>
  <c r="G107" i="8"/>
  <c r="J106" i="8"/>
  <c r="J105" i="8" s="1"/>
  <c r="I106" i="8"/>
  <c r="H106" i="8"/>
  <c r="G106" i="8"/>
  <c r="G103" i="8" s="1"/>
  <c r="G102" i="8" s="1"/>
  <c r="I105" i="8"/>
  <c r="H105" i="8"/>
  <c r="I103" i="8"/>
  <c r="I102" i="8" s="1"/>
  <c r="H103" i="8"/>
  <c r="H102" i="8" s="1"/>
  <c r="C100" i="8"/>
  <c r="J99" i="8"/>
  <c r="I99" i="8"/>
  <c r="H99" i="8"/>
  <c r="G99" i="8"/>
  <c r="C98" i="8"/>
  <c r="J97" i="8"/>
  <c r="I97" i="8"/>
  <c r="H97" i="8"/>
  <c r="G97" i="8"/>
  <c r="J96" i="8"/>
  <c r="J94" i="8" s="1"/>
  <c r="I96" i="8"/>
  <c r="I94" i="8" s="1"/>
  <c r="H96" i="8"/>
  <c r="G96" i="8"/>
  <c r="G92" i="8" s="1"/>
  <c r="G94" i="8"/>
  <c r="G90" i="8"/>
  <c r="C88" i="8"/>
  <c r="J87" i="8"/>
  <c r="I87" i="8"/>
  <c r="H87" i="8"/>
  <c r="G87" i="8"/>
  <c r="C82" i="8"/>
  <c r="J81" i="8"/>
  <c r="I81" i="8"/>
  <c r="H81" i="8"/>
  <c r="G81" i="8"/>
  <c r="C80" i="8"/>
  <c r="J79" i="8"/>
  <c r="I79" i="8"/>
  <c r="H79" i="8"/>
  <c r="G79" i="8"/>
  <c r="C78" i="8"/>
  <c r="J77" i="8"/>
  <c r="I77" i="8"/>
  <c r="H77" i="8"/>
  <c r="G77" i="8"/>
  <c r="C76" i="8"/>
  <c r="J75" i="8"/>
  <c r="I75" i="8"/>
  <c r="H75" i="8"/>
  <c r="G75" i="8"/>
  <c r="C74" i="8"/>
  <c r="J73" i="8"/>
  <c r="I73" i="8"/>
  <c r="H73" i="8"/>
  <c r="G73" i="8"/>
  <c r="C72" i="8"/>
  <c r="J71" i="8"/>
  <c r="I71" i="8"/>
  <c r="H71" i="8"/>
  <c r="G71" i="8"/>
  <c r="C66" i="8"/>
  <c r="J65" i="8"/>
  <c r="I65" i="8"/>
  <c r="H65" i="8"/>
  <c r="G65" i="8"/>
  <c r="J62" i="8"/>
  <c r="J57" i="8" s="1"/>
  <c r="I62" i="8"/>
  <c r="I57" i="8" s="1"/>
  <c r="H62" i="8"/>
  <c r="H57" i="8" s="1"/>
  <c r="G62" i="8"/>
  <c r="J61" i="8"/>
  <c r="I61" i="8"/>
  <c r="I56" i="8" s="1"/>
  <c r="H61" i="8"/>
  <c r="G61" i="8"/>
  <c r="G56" i="8" s="1"/>
  <c r="J60" i="8"/>
  <c r="J55" i="8" s="1"/>
  <c r="I60" i="8"/>
  <c r="H60" i="8"/>
  <c r="H55" i="8" s="1"/>
  <c r="G60" i="8"/>
  <c r="G55" i="8" s="1"/>
  <c r="J59" i="8"/>
  <c r="G57" i="8"/>
  <c r="J56" i="8"/>
  <c r="J45" i="8"/>
  <c r="I45" i="8"/>
  <c r="H45" i="8"/>
  <c r="J43" i="8"/>
  <c r="I43" i="8"/>
  <c r="H43" i="8"/>
  <c r="G43" i="8"/>
  <c r="J41" i="8"/>
  <c r="I41" i="8"/>
  <c r="H41" i="8"/>
  <c r="G41" i="8"/>
  <c r="C40" i="8"/>
  <c r="J39" i="8"/>
  <c r="I39" i="8"/>
  <c r="H39" i="8"/>
  <c r="G39" i="8"/>
  <c r="C38" i="8"/>
  <c r="J37" i="8"/>
  <c r="I37" i="8"/>
  <c r="H37" i="8"/>
  <c r="G37" i="8"/>
  <c r="C36" i="8"/>
  <c r="J35" i="8"/>
  <c r="I35" i="8"/>
  <c r="H35" i="8"/>
  <c r="G35" i="8"/>
  <c r="C34" i="8"/>
  <c r="J33" i="8"/>
  <c r="I33" i="8"/>
  <c r="H33" i="8"/>
  <c r="G33" i="8"/>
  <c r="C32" i="8"/>
  <c r="J31" i="8"/>
  <c r="I31" i="8"/>
  <c r="H31" i="8"/>
  <c r="G31" i="8"/>
  <c r="J29" i="8"/>
  <c r="I29" i="8"/>
  <c r="H29" i="8"/>
  <c r="G29" i="8"/>
  <c r="J28" i="8"/>
  <c r="I28" i="8"/>
  <c r="I23" i="8" s="1"/>
  <c r="H28" i="8"/>
  <c r="G28" i="8"/>
  <c r="G23" i="8" s="1"/>
  <c r="J27" i="8"/>
  <c r="J22" i="8" s="1"/>
  <c r="I27" i="8"/>
  <c r="H27" i="8"/>
  <c r="G27" i="8"/>
  <c r="J26" i="8"/>
  <c r="J21" i="8" s="1"/>
  <c r="I26" i="8"/>
  <c r="I21" i="8" s="1"/>
  <c r="H26" i="8"/>
  <c r="G25" i="8"/>
  <c r="I22" i="8"/>
  <c r="H22" i="8"/>
  <c r="G21" i="8"/>
  <c r="J18" i="8"/>
  <c r="J9" i="8" s="1"/>
  <c r="I18" i="8"/>
  <c r="H18" i="8"/>
  <c r="H9" i="8" s="1"/>
  <c r="G18" i="8"/>
  <c r="G15" i="8"/>
  <c r="H12" i="8"/>
  <c r="J11" i="8"/>
  <c r="I11" i="8"/>
  <c r="H11" i="8"/>
  <c r="G11" i="8"/>
  <c r="I9" i="8"/>
  <c r="C45" i="8" l="1"/>
  <c r="G59" i="8"/>
  <c r="J92" i="8"/>
  <c r="J90" i="8" s="1"/>
  <c r="C106" i="8"/>
  <c r="C107" i="8"/>
  <c r="C220" i="8"/>
  <c r="C239" i="8"/>
  <c r="C268" i="8"/>
  <c r="C341" i="8"/>
  <c r="H383" i="8"/>
  <c r="H380" i="8" s="1"/>
  <c r="J103" i="8"/>
  <c r="J102" i="8" s="1"/>
  <c r="C129" i="8"/>
  <c r="I263" i="8"/>
  <c r="C272" i="8"/>
  <c r="C29" i="8"/>
  <c r="C31" i="8"/>
  <c r="C75" i="8"/>
  <c r="C96" i="8"/>
  <c r="C99" i="8"/>
  <c r="G105" i="8"/>
  <c r="C197" i="8"/>
  <c r="C201" i="8"/>
  <c r="C203" i="8"/>
  <c r="I260" i="8"/>
  <c r="G299" i="8"/>
  <c r="C304" i="8"/>
  <c r="J366" i="8"/>
  <c r="J364" i="8" s="1"/>
  <c r="G364" i="8"/>
  <c r="C375" i="8"/>
  <c r="C388" i="8"/>
  <c r="J396" i="8"/>
  <c r="J395" i="8" s="1"/>
  <c r="C135" i="8"/>
  <c r="H167" i="8"/>
  <c r="J113" i="8"/>
  <c r="J12" i="8"/>
  <c r="I280" i="8"/>
  <c r="C37" i="8"/>
  <c r="C43" i="8"/>
  <c r="H92" i="8"/>
  <c r="H94" i="8"/>
  <c r="C121" i="8"/>
  <c r="C199" i="8"/>
  <c r="C252" i="8"/>
  <c r="C399" i="8"/>
  <c r="I25" i="8"/>
  <c r="C35" i="8"/>
  <c r="C71" i="8"/>
  <c r="C79" i="8"/>
  <c r="C87" i="8"/>
  <c r="I92" i="8"/>
  <c r="I90" i="8" s="1"/>
  <c r="C152" i="8"/>
  <c r="I170" i="8"/>
  <c r="C195" i="8"/>
  <c r="J216" i="8"/>
  <c r="H223" i="8"/>
  <c r="C232" i="8"/>
  <c r="C270" i="8"/>
  <c r="I301" i="8"/>
  <c r="I320" i="8"/>
  <c r="C345" i="8"/>
  <c r="G385" i="8"/>
  <c r="C392" i="8"/>
  <c r="G398" i="8"/>
  <c r="H172" i="8"/>
  <c r="C175" i="8"/>
  <c r="C28" i="8"/>
  <c r="C41" i="8"/>
  <c r="C73" i="8"/>
  <c r="C81" i="8"/>
  <c r="C103" i="8"/>
  <c r="C122" i="8"/>
  <c r="J263" i="8"/>
  <c r="C274" i="8"/>
  <c r="I20" i="8"/>
  <c r="C33" i="8"/>
  <c r="C65" i="8"/>
  <c r="C77" i="8"/>
  <c r="C97" i="8"/>
  <c r="G117" i="8"/>
  <c r="G12" i="8" s="1"/>
  <c r="C131" i="8"/>
  <c r="C149" i="8"/>
  <c r="C159" i="8"/>
  <c r="C182" i="8"/>
  <c r="I211" i="8"/>
  <c r="C244" i="8"/>
  <c r="C266" i="8"/>
  <c r="C282" i="8"/>
  <c r="C293" i="8"/>
  <c r="C305" i="8"/>
  <c r="C337" i="8"/>
  <c r="C225" i="8"/>
  <c r="H216" i="8"/>
  <c r="H214" i="8"/>
  <c r="H211" i="8" s="1"/>
  <c r="C246" i="8"/>
  <c r="C234" i="8"/>
  <c r="C189" i="8"/>
  <c r="C148" i="8"/>
  <c r="H146" i="8"/>
  <c r="J16" i="8"/>
  <c r="H23" i="8"/>
  <c r="J54" i="8"/>
  <c r="C102" i="8"/>
  <c r="G142" i="8"/>
  <c r="H294" i="8"/>
  <c r="H291" i="8" s="1"/>
  <c r="H308" i="8"/>
  <c r="C308" i="8" s="1"/>
  <c r="H319" i="8"/>
  <c r="J7" i="8"/>
  <c r="J146" i="8"/>
  <c r="C146" i="8" s="1"/>
  <c r="J144" i="8"/>
  <c r="J142" i="8" s="1"/>
  <c r="J301" i="8"/>
  <c r="J299" i="8"/>
  <c r="H364" i="8"/>
  <c r="G380" i="8"/>
  <c r="C11" i="8"/>
  <c r="G6" i="8"/>
  <c r="H17" i="8"/>
  <c r="G22" i="8"/>
  <c r="C27" i="8"/>
  <c r="J23" i="8"/>
  <c r="J17" i="8"/>
  <c r="J25" i="8"/>
  <c r="H16" i="8"/>
  <c r="H7" i="8" s="1"/>
  <c r="H59" i="8"/>
  <c r="C61" i="8"/>
  <c r="H56" i="8"/>
  <c r="H114" i="8"/>
  <c r="H112" i="8" s="1"/>
  <c r="H116" i="8"/>
  <c r="J170" i="8"/>
  <c r="C170" i="8" s="1"/>
  <c r="J172" i="8"/>
  <c r="C216" i="8"/>
  <c r="G296" i="8"/>
  <c r="G294" i="8"/>
  <c r="J323" i="8"/>
  <c r="J320" i="8"/>
  <c r="J319" i="8" s="1"/>
  <c r="I369" i="8"/>
  <c r="C369" i="8" s="1"/>
  <c r="I366" i="8"/>
  <c r="I364" i="8" s="1"/>
  <c r="C371" i="8"/>
  <c r="H396" i="8"/>
  <c r="H398" i="8"/>
  <c r="C398" i="8" s="1"/>
  <c r="C18" i="8"/>
  <c r="G9" i="8"/>
  <c r="C9" i="8" s="1"/>
  <c r="H21" i="8"/>
  <c r="C26" i="8"/>
  <c r="H15" i="8"/>
  <c r="H25" i="8"/>
  <c r="G54" i="8"/>
  <c r="I59" i="8"/>
  <c r="I15" i="8"/>
  <c r="I55" i="8"/>
  <c r="I54" i="8" s="1"/>
  <c r="C60" i="8"/>
  <c r="G113" i="8"/>
  <c r="C117" i="8"/>
  <c r="G116" i="8"/>
  <c r="H185" i="8"/>
  <c r="C185" i="8" s="1"/>
  <c r="C188" i="8"/>
  <c r="J211" i="8"/>
  <c r="C224" i="8"/>
  <c r="G223" i="8"/>
  <c r="G207" i="8"/>
  <c r="J208" i="8"/>
  <c r="J206" i="8" s="1"/>
  <c r="J223" i="8"/>
  <c r="C57" i="8"/>
  <c r="H90" i="8"/>
  <c r="C92" i="8"/>
  <c r="C105" i="8"/>
  <c r="I116" i="8"/>
  <c r="I113" i="8"/>
  <c r="I112" i="8" s="1"/>
  <c r="J114" i="8"/>
  <c r="J112" i="8" s="1"/>
  <c r="J116" i="8"/>
  <c r="G209" i="8"/>
  <c r="C209" i="8" s="1"/>
  <c r="C226" i="8"/>
  <c r="G321" i="8"/>
  <c r="C321" i="8" s="1"/>
  <c r="C325" i="8"/>
  <c r="I16" i="8"/>
  <c r="I17" i="8"/>
  <c r="C90" i="8"/>
  <c r="G120" i="8"/>
  <c r="G13" i="8"/>
  <c r="C139" i="8"/>
  <c r="H165" i="8"/>
  <c r="C213" i="8"/>
  <c r="I206" i="8"/>
  <c r="I259" i="8"/>
  <c r="G261" i="8"/>
  <c r="C261" i="8" s="1"/>
  <c r="C265" i="8"/>
  <c r="G263" i="8"/>
  <c r="C263" i="8" s="1"/>
  <c r="C281" i="8"/>
  <c r="G280" i="8"/>
  <c r="C280" i="8" s="1"/>
  <c r="G278" i="8"/>
  <c r="I296" i="8"/>
  <c r="I294" i="8"/>
  <c r="I291" i="8" s="1"/>
  <c r="I319" i="8"/>
  <c r="C367" i="8"/>
  <c r="J383" i="8"/>
  <c r="J380" i="8" s="1"/>
  <c r="J385" i="8"/>
  <c r="I12" i="8"/>
  <c r="I13" i="8"/>
  <c r="I8" i="8" s="1"/>
  <c r="J15" i="8"/>
  <c r="C39" i="8"/>
  <c r="C62" i="8"/>
  <c r="G17" i="8"/>
  <c r="C109" i="8"/>
  <c r="C118" i="8"/>
  <c r="H120" i="8"/>
  <c r="C136" i="8"/>
  <c r="C254" i="8"/>
  <c r="J260" i="8"/>
  <c r="J259" i="8" s="1"/>
  <c r="C292" i="8"/>
  <c r="G291" i="8"/>
  <c r="C312" i="8"/>
  <c r="H323" i="8"/>
  <c r="C329" i="8"/>
  <c r="G328" i="8"/>
  <c r="C328" i="8" s="1"/>
  <c r="G324" i="8"/>
  <c r="C333" i="8"/>
  <c r="C94" i="8"/>
  <c r="J120" i="8"/>
  <c r="C191" i="8"/>
  <c r="C212" i="8"/>
  <c r="C248" i="8"/>
  <c r="C311" i="8"/>
  <c r="C349" i="8"/>
  <c r="C372" i="8"/>
  <c r="J148" i="6"/>
  <c r="I148" i="6"/>
  <c r="H148" i="6"/>
  <c r="J214" i="6"/>
  <c r="I213" i="6"/>
  <c r="J213" i="6"/>
  <c r="I212" i="6"/>
  <c r="J212" i="6"/>
  <c r="J211" i="6" s="1"/>
  <c r="H212" i="6"/>
  <c r="H213" i="6"/>
  <c r="J216" i="6"/>
  <c r="I219" i="6"/>
  <c r="I214" i="6" s="1"/>
  <c r="J219" i="6"/>
  <c r="J220" i="6"/>
  <c r="I220" i="6"/>
  <c r="H219" i="6"/>
  <c r="H216" i="6" s="1"/>
  <c r="C217" i="6"/>
  <c r="C218" i="6"/>
  <c r="C221" i="6"/>
  <c r="H220" i="6"/>
  <c r="C385" i="8" l="1"/>
  <c r="I216" i="6"/>
  <c r="C220" i="6"/>
  <c r="G259" i="8"/>
  <c r="C259" i="8" s="1"/>
  <c r="C25" i="8"/>
  <c r="C380" i="8"/>
  <c r="C301" i="8"/>
  <c r="C172" i="8"/>
  <c r="I165" i="8"/>
  <c r="I162" i="8" s="1"/>
  <c r="I167" i="8"/>
  <c r="C114" i="8"/>
  <c r="I211" i="6"/>
  <c r="C364" i="8"/>
  <c r="C383" i="8"/>
  <c r="C142" i="8"/>
  <c r="C214" i="8"/>
  <c r="H208" i="8"/>
  <c r="C208" i="8" s="1"/>
  <c r="H13" i="8"/>
  <c r="C211" i="8"/>
  <c r="C23" i="8"/>
  <c r="C17" i="8"/>
  <c r="C59" i="8"/>
  <c r="J294" i="8"/>
  <c r="J291" i="8" s="1"/>
  <c r="C291" i="8" s="1"/>
  <c r="J296" i="8"/>
  <c r="C296" i="8" s="1"/>
  <c r="I7" i="8"/>
  <c r="C12" i="8"/>
  <c r="I10" i="8"/>
  <c r="G277" i="8"/>
  <c r="C277" i="8" s="1"/>
  <c r="C278" i="8"/>
  <c r="G8" i="8"/>
  <c r="C116" i="8"/>
  <c r="H20" i="8"/>
  <c r="C21" i="8"/>
  <c r="C299" i="8"/>
  <c r="J167" i="8"/>
  <c r="J165" i="8"/>
  <c r="J162" i="8" s="1"/>
  <c r="J13" i="8"/>
  <c r="J20" i="8"/>
  <c r="G323" i="8"/>
  <c r="C323" i="8" s="1"/>
  <c r="C324" i="8"/>
  <c r="G320" i="8"/>
  <c r="G16" i="8"/>
  <c r="C120" i="8"/>
  <c r="C260" i="8"/>
  <c r="G206" i="8"/>
  <c r="C207" i="8"/>
  <c r="H395" i="8"/>
  <c r="C395" i="8" s="1"/>
  <c r="C396" i="8"/>
  <c r="H54" i="8"/>
  <c r="C54" i="8" s="1"/>
  <c r="C56" i="8"/>
  <c r="G20" i="8"/>
  <c r="C22" i="8"/>
  <c r="G10" i="8"/>
  <c r="C366" i="8"/>
  <c r="J14" i="8"/>
  <c r="J6" i="8"/>
  <c r="H162" i="8"/>
  <c r="C223" i="8"/>
  <c r="C113" i="8"/>
  <c r="G112" i="8"/>
  <c r="C112" i="8" s="1"/>
  <c r="I14" i="8"/>
  <c r="I6" i="8"/>
  <c r="I5" i="8" s="1"/>
  <c r="H14" i="8"/>
  <c r="H6" i="8"/>
  <c r="C15" i="8"/>
  <c r="C144" i="8"/>
  <c r="C55" i="8"/>
  <c r="C216" i="6"/>
  <c r="C213" i="6"/>
  <c r="C212" i="6"/>
  <c r="H214" i="6"/>
  <c r="C219" i="6"/>
  <c r="C395" i="7"/>
  <c r="J394" i="7"/>
  <c r="I394" i="7"/>
  <c r="H394" i="7"/>
  <c r="G394" i="7"/>
  <c r="C393" i="7"/>
  <c r="J392" i="7"/>
  <c r="I392" i="7"/>
  <c r="H392" i="7"/>
  <c r="G392" i="7"/>
  <c r="C391" i="7"/>
  <c r="J389" i="7"/>
  <c r="J388" i="7" s="1"/>
  <c r="I389" i="7"/>
  <c r="I386" i="7" s="1"/>
  <c r="I385" i="7" s="1"/>
  <c r="H389" i="7"/>
  <c r="H386" i="7" s="1"/>
  <c r="H385" i="7" s="1"/>
  <c r="G389" i="7"/>
  <c r="I388" i="7"/>
  <c r="H388" i="7"/>
  <c r="C383" i="7"/>
  <c r="J382" i="7"/>
  <c r="I382" i="7"/>
  <c r="H382" i="7"/>
  <c r="G382" i="7"/>
  <c r="C381" i="7"/>
  <c r="J378" i="7"/>
  <c r="I378" i="7"/>
  <c r="I373" i="7" s="1"/>
  <c r="I370" i="7" s="1"/>
  <c r="H378" i="7"/>
  <c r="G378" i="7"/>
  <c r="G373" i="7" s="1"/>
  <c r="H375" i="7"/>
  <c r="H373" i="7"/>
  <c r="H370" i="7" s="1"/>
  <c r="C368" i="7"/>
  <c r="C367" i="7"/>
  <c r="C366" i="7"/>
  <c r="J365" i="7"/>
  <c r="I365" i="7"/>
  <c r="H365" i="7"/>
  <c r="G365" i="7"/>
  <c r="C365" i="7"/>
  <c r="C364" i="7"/>
  <c r="C363" i="7"/>
  <c r="J362" i="7"/>
  <c r="J357" i="7" s="1"/>
  <c r="I362" i="7"/>
  <c r="I357" i="7" s="1"/>
  <c r="H362" i="7"/>
  <c r="G362" i="7"/>
  <c r="J361" i="7"/>
  <c r="J359" i="7" s="1"/>
  <c r="I361" i="7"/>
  <c r="I359" i="7" s="1"/>
  <c r="H361" i="7"/>
  <c r="G361" i="7"/>
  <c r="C360" i="7"/>
  <c r="H359" i="7"/>
  <c r="G359" i="7"/>
  <c r="H357" i="7"/>
  <c r="G357" i="7"/>
  <c r="H356" i="7"/>
  <c r="H354" i="7" s="1"/>
  <c r="G356" i="7"/>
  <c r="C355" i="7"/>
  <c r="G354" i="7"/>
  <c r="C340" i="7"/>
  <c r="J339" i="7"/>
  <c r="I339" i="7"/>
  <c r="H339" i="7"/>
  <c r="G339" i="7"/>
  <c r="F339" i="7"/>
  <c r="E339" i="7"/>
  <c r="D339" i="7"/>
  <c r="C338" i="7"/>
  <c r="C337" i="7"/>
  <c r="C336" i="7"/>
  <c r="J335" i="7"/>
  <c r="I335" i="7"/>
  <c r="H335" i="7"/>
  <c r="G335" i="7"/>
  <c r="F335" i="7"/>
  <c r="E335" i="7"/>
  <c r="D335" i="7"/>
  <c r="C334" i="7"/>
  <c r="C333" i="7"/>
  <c r="C332" i="7"/>
  <c r="J331" i="7"/>
  <c r="I331" i="7"/>
  <c r="H331" i="7"/>
  <c r="G331" i="7"/>
  <c r="F331" i="7"/>
  <c r="E331" i="7"/>
  <c r="D331" i="7"/>
  <c r="C331" i="7" s="1"/>
  <c r="C330" i="7"/>
  <c r="C329" i="7"/>
  <c r="C328" i="7"/>
  <c r="J327" i="7"/>
  <c r="I327" i="7"/>
  <c r="H327" i="7"/>
  <c r="G327" i="7"/>
  <c r="F327" i="7"/>
  <c r="E327" i="7"/>
  <c r="D327" i="7"/>
  <c r="C326" i="7"/>
  <c r="C325" i="7"/>
  <c r="C324" i="7"/>
  <c r="J323" i="7"/>
  <c r="I323" i="7"/>
  <c r="H323" i="7"/>
  <c r="G323" i="7"/>
  <c r="F323" i="7"/>
  <c r="E323" i="7"/>
  <c r="D323" i="7"/>
  <c r="C322" i="7"/>
  <c r="C321" i="7"/>
  <c r="D320" i="7"/>
  <c r="C320" i="7" s="1"/>
  <c r="G319" i="7"/>
  <c r="G314" i="7" s="1"/>
  <c r="G310" i="7" s="1"/>
  <c r="J318" i="7"/>
  <c r="I318" i="7"/>
  <c r="H318" i="7"/>
  <c r="C317" i="7"/>
  <c r="C316" i="7"/>
  <c r="J315" i="7"/>
  <c r="I315" i="7"/>
  <c r="I311" i="7" s="1"/>
  <c r="H315" i="7"/>
  <c r="H311" i="7" s="1"/>
  <c r="H309" i="7" s="1"/>
  <c r="G315" i="7"/>
  <c r="G311" i="7" s="1"/>
  <c r="J314" i="7"/>
  <c r="J310" i="7" s="1"/>
  <c r="I314" i="7"/>
  <c r="I313" i="7" s="1"/>
  <c r="H314" i="7"/>
  <c r="H310" i="7" s="1"/>
  <c r="I310" i="7"/>
  <c r="C305" i="7"/>
  <c r="J304" i="7"/>
  <c r="I304" i="7"/>
  <c r="H304" i="7"/>
  <c r="C304" i="7" s="1"/>
  <c r="G304" i="7"/>
  <c r="C303" i="7"/>
  <c r="J302" i="7"/>
  <c r="I302" i="7"/>
  <c r="H302" i="7"/>
  <c r="G302" i="7"/>
  <c r="J301" i="7"/>
  <c r="J298" i="7" s="1"/>
  <c r="I301" i="7"/>
  <c r="H301" i="7"/>
  <c r="G301" i="7"/>
  <c r="C300" i="7"/>
  <c r="C299" i="7"/>
  <c r="G298" i="7"/>
  <c r="C296" i="7"/>
  <c r="J295" i="7"/>
  <c r="I295" i="7"/>
  <c r="H295" i="7"/>
  <c r="G295" i="7"/>
  <c r="J294" i="7"/>
  <c r="J291" i="7" s="1"/>
  <c r="I294" i="7"/>
  <c r="I289" i="7" s="1"/>
  <c r="I286" i="7" s="1"/>
  <c r="H294" i="7"/>
  <c r="H289" i="7" s="1"/>
  <c r="H286" i="7" s="1"/>
  <c r="G294" i="7"/>
  <c r="G291" i="7" s="1"/>
  <c r="C293" i="7"/>
  <c r="C292" i="7"/>
  <c r="I291" i="7"/>
  <c r="H291" i="7"/>
  <c r="C288" i="7"/>
  <c r="C287" i="7"/>
  <c r="J283" i="7"/>
  <c r="I283" i="7"/>
  <c r="H283" i="7"/>
  <c r="G283" i="7"/>
  <c r="J282" i="7"/>
  <c r="I282" i="7"/>
  <c r="H282" i="7"/>
  <c r="G282" i="7"/>
  <c r="C273" i="7"/>
  <c r="J272" i="7"/>
  <c r="I272" i="7"/>
  <c r="H272" i="7"/>
  <c r="G272" i="7"/>
  <c r="J271" i="7"/>
  <c r="J268" i="7" s="1"/>
  <c r="J267" i="7" s="1"/>
  <c r="I271" i="7"/>
  <c r="I268" i="7" s="1"/>
  <c r="I267" i="7" s="1"/>
  <c r="H271" i="7"/>
  <c r="G271" i="7"/>
  <c r="J270" i="7"/>
  <c r="I270" i="7"/>
  <c r="G268" i="7"/>
  <c r="G267" i="7" s="1"/>
  <c r="C265" i="7"/>
  <c r="J264" i="7"/>
  <c r="I264" i="7"/>
  <c r="H264" i="7"/>
  <c r="G264" i="7"/>
  <c r="C263" i="7"/>
  <c r="J262" i="7"/>
  <c r="I262" i="7"/>
  <c r="H262" i="7"/>
  <c r="G262" i="7"/>
  <c r="C261" i="7"/>
  <c r="J260" i="7"/>
  <c r="I260" i="7"/>
  <c r="H260" i="7"/>
  <c r="G260" i="7"/>
  <c r="C259" i="7"/>
  <c r="J258" i="7"/>
  <c r="I258" i="7"/>
  <c r="H258" i="7"/>
  <c r="G258" i="7"/>
  <c r="C257" i="7"/>
  <c r="J256" i="7"/>
  <c r="I256" i="7"/>
  <c r="H256" i="7"/>
  <c r="G256" i="7"/>
  <c r="C256" i="7" s="1"/>
  <c r="J255" i="7"/>
  <c r="I255" i="7"/>
  <c r="H255" i="7"/>
  <c r="G255" i="7"/>
  <c r="G251" i="7" s="1"/>
  <c r="J254" i="7"/>
  <c r="J250" i="7" s="1"/>
  <c r="I254" i="7"/>
  <c r="H254" i="7"/>
  <c r="H250" i="7" s="1"/>
  <c r="G254" i="7"/>
  <c r="G250" i="7" s="1"/>
  <c r="G249" i="7" s="1"/>
  <c r="I253" i="7"/>
  <c r="I251" i="7"/>
  <c r="H251" i="7"/>
  <c r="H249" i="7" s="1"/>
  <c r="I250" i="7"/>
  <c r="C247" i="7"/>
  <c r="C246" i="7"/>
  <c r="C245" i="7"/>
  <c r="J244" i="7"/>
  <c r="I244" i="7"/>
  <c r="H244" i="7"/>
  <c r="G244" i="7"/>
  <c r="C243" i="7"/>
  <c r="J242" i="7"/>
  <c r="I242" i="7"/>
  <c r="H242" i="7"/>
  <c r="G242" i="7"/>
  <c r="C241" i="7"/>
  <c r="J240" i="7"/>
  <c r="I240" i="7"/>
  <c r="H240" i="7"/>
  <c r="C239" i="7"/>
  <c r="J238" i="7"/>
  <c r="I238" i="7"/>
  <c r="H238" i="7"/>
  <c r="G238" i="7"/>
  <c r="C237" i="7"/>
  <c r="J236" i="7"/>
  <c r="I236" i="7"/>
  <c r="H236" i="7"/>
  <c r="G236" i="7"/>
  <c r="C235" i="7"/>
  <c r="J234" i="7"/>
  <c r="I234" i="7"/>
  <c r="H234" i="7"/>
  <c r="G234" i="7"/>
  <c r="C233" i="7"/>
  <c r="C232" i="7"/>
  <c r="C231" i="7"/>
  <c r="C230" i="7"/>
  <c r="J229" i="7"/>
  <c r="I229" i="7"/>
  <c r="H229" i="7"/>
  <c r="G229" i="7"/>
  <c r="C229" i="7" s="1"/>
  <c r="C228" i="7"/>
  <c r="C227" i="7"/>
  <c r="C226" i="7"/>
  <c r="C225" i="7"/>
  <c r="J224" i="7"/>
  <c r="I224" i="7"/>
  <c r="H224" i="7"/>
  <c r="G224" i="7"/>
  <c r="C223" i="7"/>
  <c r="J222" i="7"/>
  <c r="I222" i="7"/>
  <c r="H222" i="7"/>
  <c r="G222" i="7"/>
  <c r="C221" i="7"/>
  <c r="C220" i="7"/>
  <c r="C219" i="7"/>
  <c r="C218" i="7"/>
  <c r="C217" i="7"/>
  <c r="J216" i="7"/>
  <c r="I216" i="7"/>
  <c r="H216" i="7"/>
  <c r="G216" i="7"/>
  <c r="J215" i="7"/>
  <c r="J210" i="7" s="1"/>
  <c r="I215" i="7"/>
  <c r="I210" i="7" s="1"/>
  <c r="H215" i="7"/>
  <c r="G215" i="7"/>
  <c r="G210" i="7" s="1"/>
  <c r="J214" i="7"/>
  <c r="J209" i="7" s="1"/>
  <c r="I214" i="7"/>
  <c r="H214" i="7"/>
  <c r="H213" i="7" s="1"/>
  <c r="G214" i="7"/>
  <c r="G209" i="7" s="1"/>
  <c r="J211" i="7"/>
  <c r="I211" i="7"/>
  <c r="H211" i="7"/>
  <c r="H210" i="7"/>
  <c r="H209" i="7"/>
  <c r="C206" i="7"/>
  <c r="J205" i="7"/>
  <c r="I205" i="7"/>
  <c r="H205" i="7"/>
  <c r="G205" i="7"/>
  <c r="F205" i="7"/>
  <c r="E205" i="7"/>
  <c r="D205" i="7"/>
  <c r="C204" i="7"/>
  <c r="J203" i="7"/>
  <c r="I203" i="7"/>
  <c r="H203" i="7"/>
  <c r="G203" i="7"/>
  <c r="C202" i="7"/>
  <c r="J201" i="7"/>
  <c r="I201" i="7"/>
  <c r="H201" i="7"/>
  <c r="G201" i="7"/>
  <c r="C201" i="7" s="1"/>
  <c r="C200" i="7"/>
  <c r="J199" i="7"/>
  <c r="I199" i="7"/>
  <c r="H199" i="7"/>
  <c r="G199" i="7"/>
  <c r="C198" i="7"/>
  <c r="J197" i="7"/>
  <c r="I197" i="7"/>
  <c r="H197" i="7"/>
  <c r="C196" i="7"/>
  <c r="J195" i="7"/>
  <c r="I195" i="7"/>
  <c r="H195" i="7"/>
  <c r="G195" i="7"/>
  <c r="C194" i="7"/>
  <c r="J193" i="7"/>
  <c r="I193" i="7"/>
  <c r="H193" i="7"/>
  <c r="G193" i="7"/>
  <c r="C192" i="7"/>
  <c r="J191" i="7"/>
  <c r="I191" i="7"/>
  <c r="H191" i="7"/>
  <c r="G191" i="7"/>
  <c r="J190" i="7"/>
  <c r="J187" i="7" s="1"/>
  <c r="I190" i="7"/>
  <c r="I187" i="7" s="1"/>
  <c r="H190" i="7"/>
  <c r="H187" i="7" s="1"/>
  <c r="G190" i="7"/>
  <c r="G187" i="7" s="1"/>
  <c r="C189" i="7"/>
  <c r="C188" i="7"/>
  <c r="J184" i="7"/>
  <c r="I184" i="7"/>
  <c r="H184" i="7"/>
  <c r="G184" i="7"/>
  <c r="J177" i="7"/>
  <c r="J172" i="7" s="1"/>
  <c r="J167" i="7" s="1"/>
  <c r="J164" i="7" s="1"/>
  <c r="I177" i="7"/>
  <c r="H177" i="7"/>
  <c r="H172" i="7" s="1"/>
  <c r="H169" i="7" s="1"/>
  <c r="H174" i="7"/>
  <c r="C166" i="7"/>
  <c r="C165" i="7"/>
  <c r="C162" i="7"/>
  <c r="J161" i="7"/>
  <c r="I161" i="7"/>
  <c r="H161" i="7"/>
  <c r="C160" i="7"/>
  <c r="J159" i="7"/>
  <c r="I159" i="7"/>
  <c r="H159" i="7"/>
  <c r="G159" i="7"/>
  <c r="C159" i="7" s="1"/>
  <c r="C158" i="7"/>
  <c r="C157" i="7"/>
  <c r="C156" i="7"/>
  <c r="C155" i="7"/>
  <c r="C154" i="7"/>
  <c r="C153" i="7"/>
  <c r="J152" i="7"/>
  <c r="I152" i="7"/>
  <c r="H152" i="7"/>
  <c r="G152" i="7"/>
  <c r="C151" i="7"/>
  <c r="C150" i="7"/>
  <c r="J149" i="7"/>
  <c r="I149" i="7"/>
  <c r="H149" i="7"/>
  <c r="G149" i="7"/>
  <c r="J148" i="7"/>
  <c r="I148" i="7"/>
  <c r="I146" i="7" s="1"/>
  <c r="H148" i="7"/>
  <c r="H144" i="7" s="1"/>
  <c r="G148" i="7"/>
  <c r="G146" i="7" s="1"/>
  <c r="C147" i="7"/>
  <c r="C143" i="7"/>
  <c r="C140" i="7"/>
  <c r="J139" i="7"/>
  <c r="I139" i="7"/>
  <c r="H139" i="7"/>
  <c r="G139" i="7"/>
  <c r="C138" i="7"/>
  <c r="C137" i="7"/>
  <c r="J136" i="7"/>
  <c r="I136" i="7"/>
  <c r="H136" i="7"/>
  <c r="G136" i="7"/>
  <c r="J135" i="7"/>
  <c r="I135" i="7"/>
  <c r="H135" i="7"/>
  <c r="C133" i="7"/>
  <c r="C132" i="7"/>
  <c r="J131" i="7"/>
  <c r="I131" i="7"/>
  <c r="H131" i="7"/>
  <c r="G131" i="7"/>
  <c r="C130" i="7"/>
  <c r="J129" i="7"/>
  <c r="I129" i="7"/>
  <c r="H129" i="7"/>
  <c r="G129" i="7"/>
  <c r="C128" i="7"/>
  <c r="C127" i="7"/>
  <c r="C126" i="7"/>
  <c r="C125" i="7"/>
  <c r="C124" i="7"/>
  <c r="C123" i="7"/>
  <c r="J122" i="7"/>
  <c r="J118" i="7" s="1"/>
  <c r="I122" i="7"/>
  <c r="I118" i="7" s="1"/>
  <c r="I114" i="7" s="1"/>
  <c r="H122" i="7"/>
  <c r="G122" i="7"/>
  <c r="G118" i="7" s="1"/>
  <c r="G114" i="7" s="1"/>
  <c r="J121" i="7"/>
  <c r="J117" i="7" s="1"/>
  <c r="J113" i="7" s="1"/>
  <c r="I121" i="7"/>
  <c r="I120" i="7" s="1"/>
  <c r="H121" i="7"/>
  <c r="H117" i="7" s="1"/>
  <c r="H113" i="7" s="1"/>
  <c r="G121" i="7"/>
  <c r="G117" i="7" s="1"/>
  <c r="C110" i="7"/>
  <c r="J109" i="7"/>
  <c r="I109" i="7"/>
  <c r="H109" i="7"/>
  <c r="G109" i="7"/>
  <c r="C109" i="7" s="1"/>
  <c r="C108" i="7"/>
  <c r="J107" i="7"/>
  <c r="I107" i="7"/>
  <c r="H107" i="7"/>
  <c r="G107" i="7"/>
  <c r="J106" i="7"/>
  <c r="I106" i="7"/>
  <c r="H106" i="7"/>
  <c r="C106" i="7" s="1"/>
  <c r="G106" i="7"/>
  <c r="G105" i="7"/>
  <c r="G103" i="7"/>
  <c r="C100" i="7"/>
  <c r="J99" i="7"/>
  <c r="I99" i="7"/>
  <c r="H99" i="7"/>
  <c r="G99" i="7"/>
  <c r="C99" i="7" s="1"/>
  <c r="C98" i="7"/>
  <c r="J97" i="7"/>
  <c r="I97" i="7"/>
  <c r="H97" i="7"/>
  <c r="G97" i="7"/>
  <c r="J96" i="7"/>
  <c r="I96" i="7"/>
  <c r="H96" i="7"/>
  <c r="C96" i="7" s="1"/>
  <c r="G96" i="7"/>
  <c r="G94" i="7"/>
  <c r="G92" i="7"/>
  <c r="C88" i="7"/>
  <c r="J87" i="7"/>
  <c r="I87" i="7"/>
  <c r="H87" i="7"/>
  <c r="G87" i="7"/>
  <c r="C87" i="7" s="1"/>
  <c r="C82" i="7"/>
  <c r="J81" i="7"/>
  <c r="I81" i="7"/>
  <c r="H81" i="7"/>
  <c r="G81" i="7"/>
  <c r="C80" i="7"/>
  <c r="J79" i="7"/>
  <c r="I79" i="7"/>
  <c r="H79" i="7"/>
  <c r="G79" i="7"/>
  <c r="C78" i="7"/>
  <c r="J77" i="7"/>
  <c r="I77" i="7"/>
  <c r="H77" i="7"/>
  <c r="G77" i="7"/>
  <c r="C76" i="7"/>
  <c r="J75" i="7"/>
  <c r="I75" i="7"/>
  <c r="H75" i="7"/>
  <c r="G75" i="7"/>
  <c r="C75" i="7" s="1"/>
  <c r="C74" i="7"/>
  <c r="J73" i="7"/>
  <c r="I73" i="7"/>
  <c r="H73" i="7"/>
  <c r="G73" i="7"/>
  <c r="C72" i="7"/>
  <c r="J71" i="7"/>
  <c r="I71" i="7"/>
  <c r="C71" i="7" s="1"/>
  <c r="H71" i="7"/>
  <c r="G71" i="7"/>
  <c r="C66" i="7"/>
  <c r="J65" i="7"/>
  <c r="I65" i="7"/>
  <c r="H65" i="7"/>
  <c r="G65" i="7"/>
  <c r="J62" i="7"/>
  <c r="J57" i="7" s="1"/>
  <c r="I62" i="7"/>
  <c r="H62" i="7"/>
  <c r="G62" i="7"/>
  <c r="G57" i="7" s="1"/>
  <c r="J61" i="7"/>
  <c r="I61" i="7"/>
  <c r="I56" i="7" s="1"/>
  <c r="H61" i="7"/>
  <c r="H56" i="7" s="1"/>
  <c r="G61" i="7"/>
  <c r="G56" i="7" s="1"/>
  <c r="J60" i="7"/>
  <c r="I60" i="7"/>
  <c r="I59" i="7" s="1"/>
  <c r="H60" i="7"/>
  <c r="H59" i="7" s="1"/>
  <c r="G60" i="7"/>
  <c r="G55" i="7" s="1"/>
  <c r="I57" i="7"/>
  <c r="J56" i="7"/>
  <c r="J55" i="7"/>
  <c r="H55" i="7"/>
  <c r="J45" i="7"/>
  <c r="I45" i="7"/>
  <c r="H45" i="7"/>
  <c r="J43" i="7"/>
  <c r="I43" i="7"/>
  <c r="H43" i="7"/>
  <c r="G43" i="7"/>
  <c r="J41" i="7"/>
  <c r="I41" i="7"/>
  <c r="H41" i="7"/>
  <c r="G41" i="7"/>
  <c r="C40" i="7"/>
  <c r="J39" i="7"/>
  <c r="I39" i="7"/>
  <c r="H39" i="7"/>
  <c r="G39" i="7"/>
  <c r="C39" i="7"/>
  <c r="C38" i="7"/>
  <c r="J37" i="7"/>
  <c r="I37" i="7"/>
  <c r="H37" i="7"/>
  <c r="G37" i="7"/>
  <c r="C36" i="7"/>
  <c r="J35" i="7"/>
  <c r="I35" i="7"/>
  <c r="C35" i="7" s="1"/>
  <c r="H35" i="7"/>
  <c r="G35" i="7"/>
  <c r="C34" i="7"/>
  <c r="J33" i="7"/>
  <c r="I33" i="7"/>
  <c r="H33" i="7"/>
  <c r="G33" i="7"/>
  <c r="C32" i="7"/>
  <c r="J31" i="7"/>
  <c r="I31" i="7"/>
  <c r="H31" i="7"/>
  <c r="G31" i="7"/>
  <c r="J29" i="7"/>
  <c r="I29" i="7"/>
  <c r="H29" i="7"/>
  <c r="G29" i="7"/>
  <c r="J28" i="7"/>
  <c r="I28" i="7"/>
  <c r="H28" i="7"/>
  <c r="H23" i="7" s="1"/>
  <c r="G28" i="7"/>
  <c r="G23" i="7" s="1"/>
  <c r="J27" i="7"/>
  <c r="I27" i="7"/>
  <c r="I22" i="7" s="1"/>
  <c r="H27" i="7"/>
  <c r="G27" i="7"/>
  <c r="J26" i="7"/>
  <c r="J21" i="7" s="1"/>
  <c r="I26" i="7"/>
  <c r="I25" i="7" s="1"/>
  <c r="H26" i="7"/>
  <c r="C26" i="7" s="1"/>
  <c r="I23" i="7"/>
  <c r="J22" i="7"/>
  <c r="G21" i="7"/>
  <c r="J18" i="7"/>
  <c r="J9" i="7" s="1"/>
  <c r="I18" i="7"/>
  <c r="I9" i="7" s="1"/>
  <c r="H18" i="7"/>
  <c r="G18" i="7"/>
  <c r="J15" i="7"/>
  <c r="J12" i="7"/>
  <c r="J11" i="7"/>
  <c r="I11" i="7"/>
  <c r="H11" i="7"/>
  <c r="G11" i="7"/>
  <c r="H9" i="7"/>
  <c r="G167" i="7" l="1"/>
  <c r="G164" i="7" s="1"/>
  <c r="J174" i="7"/>
  <c r="C193" i="7"/>
  <c r="C197" i="7"/>
  <c r="C240" i="7"/>
  <c r="C242" i="7"/>
  <c r="I356" i="7"/>
  <c r="I354" i="7" s="1"/>
  <c r="J386" i="7"/>
  <c r="J385" i="7" s="1"/>
  <c r="C56" i="7"/>
  <c r="H16" i="7"/>
  <c r="C62" i="7"/>
  <c r="H146" i="7"/>
  <c r="H167" i="7"/>
  <c r="H164" i="7" s="1"/>
  <c r="H208" i="7"/>
  <c r="C236" i="7"/>
  <c r="C264" i="7"/>
  <c r="C295" i="7"/>
  <c r="J313" i="7"/>
  <c r="J356" i="7"/>
  <c r="J354" i="7" s="1"/>
  <c r="C392" i="7"/>
  <c r="C167" i="8"/>
  <c r="J208" i="7"/>
  <c r="J6" i="7"/>
  <c r="C18" i="7"/>
  <c r="H22" i="7"/>
  <c r="G15" i="7"/>
  <c r="G120" i="7"/>
  <c r="C152" i="7"/>
  <c r="C224" i="7"/>
  <c r="J253" i="7"/>
  <c r="C57" i="7"/>
  <c r="G113" i="7"/>
  <c r="G12" i="7"/>
  <c r="G309" i="7"/>
  <c r="C310" i="7"/>
  <c r="J116" i="7"/>
  <c r="J114" i="7"/>
  <c r="H7" i="7"/>
  <c r="I213" i="7"/>
  <c r="H12" i="7"/>
  <c r="I16" i="7"/>
  <c r="I15" i="7"/>
  <c r="I6" i="7" s="1"/>
  <c r="H17" i="7"/>
  <c r="I21" i="7"/>
  <c r="C65" i="7"/>
  <c r="C81" i="7"/>
  <c r="H92" i="7"/>
  <c r="H90" i="7" s="1"/>
  <c r="C97" i="7"/>
  <c r="H103" i="7"/>
  <c r="H102" i="7" s="1"/>
  <c r="C107" i="7"/>
  <c r="G144" i="7"/>
  <c r="G142" i="7" s="1"/>
  <c r="C250" i="7"/>
  <c r="H253" i="7"/>
  <c r="C258" i="7"/>
  <c r="J289" i="7"/>
  <c r="J284" i="7" s="1"/>
  <c r="J281" i="7" s="1"/>
  <c r="H313" i="7"/>
  <c r="G318" i="7"/>
  <c r="C318" i="7" s="1"/>
  <c r="C319" i="7"/>
  <c r="G375" i="7"/>
  <c r="C11" i="7"/>
  <c r="C31" i="7"/>
  <c r="I55" i="7"/>
  <c r="I54" i="7" s="1"/>
  <c r="H57" i="7"/>
  <c r="H54" i="7" s="1"/>
  <c r="H94" i="7"/>
  <c r="H105" i="7"/>
  <c r="I117" i="7"/>
  <c r="I116" i="7" s="1"/>
  <c r="C121" i="7"/>
  <c r="J112" i="7"/>
  <c r="C131" i="7"/>
  <c r="C149" i="7"/>
  <c r="C195" i="7"/>
  <c r="I209" i="7"/>
  <c r="I208" i="7" s="1"/>
  <c r="J213" i="7"/>
  <c r="C234" i="7"/>
  <c r="I249" i="7"/>
  <c r="C262" i="7"/>
  <c r="C291" i="7"/>
  <c r="I309" i="7"/>
  <c r="C327" i="7"/>
  <c r="C356" i="7"/>
  <c r="C361" i="7"/>
  <c r="I375" i="7"/>
  <c r="C165" i="8"/>
  <c r="G9" i="7"/>
  <c r="C9" i="7" s="1"/>
  <c r="H15" i="7"/>
  <c r="H6" i="7" s="1"/>
  <c r="H21" i="7"/>
  <c r="H20" i="7" s="1"/>
  <c r="I20" i="7"/>
  <c r="C28" i="7"/>
  <c r="C61" i="7"/>
  <c r="C79" i="7"/>
  <c r="C129" i="7"/>
  <c r="C205" i="7"/>
  <c r="C216" i="7"/>
  <c r="J251" i="7"/>
  <c r="J249" i="7" s="1"/>
  <c r="C260" i="7"/>
  <c r="J311" i="7"/>
  <c r="C311" i="7" s="1"/>
  <c r="C323" i="7"/>
  <c r="C162" i="8"/>
  <c r="C13" i="8"/>
  <c r="H10" i="8"/>
  <c r="H206" i="8"/>
  <c r="C206" i="8" s="1"/>
  <c r="H8" i="8"/>
  <c r="H5" i="8" s="1"/>
  <c r="C20" i="8"/>
  <c r="C320" i="8"/>
  <c r="G319" i="8"/>
  <c r="C319" i="8" s="1"/>
  <c r="C6" i="8"/>
  <c r="J8" i="8"/>
  <c r="J5" i="8" s="1"/>
  <c r="J10" i="8"/>
  <c r="C10" i="8" s="1"/>
  <c r="C294" i="8"/>
  <c r="C16" i="8"/>
  <c r="G14" i="8"/>
  <c r="C14" i="8" s="1"/>
  <c r="G7" i="8"/>
  <c r="C214" i="6"/>
  <c r="H211" i="6"/>
  <c r="C211" i="6" s="1"/>
  <c r="C27" i="7"/>
  <c r="G25" i="7"/>
  <c r="G22" i="7"/>
  <c r="C22" i="7" s="1"/>
  <c r="G16" i="7"/>
  <c r="J103" i="7"/>
  <c r="J102" i="7" s="1"/>
  <c r="J105" i="7"/>
  <c r="H14" i="7"/>
  <c r="I113" i="7"/>
  <c r="I112" i="7" s="1"/>
  <c r="I12" i="7"/>
  <c r="J25" i="7"/>
  <c r="J23" i="7"/>
  <c r="C23" i="7" s="1"/>
  <c r="J17" i="7"/>
  <c r="J92" i="7"/>
  <c r="J90" i="7" s="1"/>
  <c r="J94" i="7"/>
  <c r="G211" i="7"/>
  <c r="C211" i="7" s="1"/>
  <c r="C301" i="7"/>
  <c r="H284" i="7"/>
  <c r="H281" i="7" s="1"/>
  <c r="G370" i="7"/>
  <c r="G116" i="7"/>
  <c r="C122" i="7"/>
  <c r="H120" i="7"/>
  <c r="H142" i="7"/>
  <c r="J286" i="7"/>
  <c r="G289" i="7"/>
  <c r="I284" i="7"/>
  <c r="I281" i="7" s="1"/>
  <c r="I298" i="7"/>
  <c r="C359" i="7"/>
  <c r="G17" i="7"/>
  <c r="C21" i="7"/>
  <c r="G20" i="7"/>
  <c r="H25" i="7"/>
  <c r="C33" i="7"/>
  <c r="C73" i="7"/>
  <c r="I94" i="7"/>
  <c r="C94" i="7" s="1"/>
  <c r="I92" i="7"/>
  <c r="I90" i="7" s="1"/>
  <c r="I105" i="7"/>
  <c r="I103" i="7"/>
  <c r="I102" i="7" s="1"/>
  <c r="C139" i="7"/>
  <c r="I172" i="7"/>
  <c r="I174" i="7"/>
  <c r="C199" i="7"/>
  <c r="C210" i="7"/>
  <c r="C214" i="7"/>
  <c r="C215" i="7"/>
  <c r="G213" i="7"/>
  <c r="C238" i="7"/>
  <c r="C244" i="7"/>
  <c r="C271" i="7"/>
  <c r="C272" i="7"/>
  <c r="C282" i="7"/>
  <c r="C283" i="7"/>
  <c r="C294" i="7"/>
  <c r="H298" i="7"/>
  <c r="C302" i="7"/>
  <c r="C335" i="7"/>
  <c r="C378" i="7"/>
  <c r="J375" i="7"/>
  <c r="C375" i="7" s="1"/>
  <c r="J373" i="7"/>
  <c r="J370" i="7" s="1"/>
  <c r="C389" i="7"/>
  <c r="G388" i="7"/>
  <c r="C388" i="7" s="1"/>
  <c r="G386" i="7"/>
  <c r="H270" i="7"/>
  <c r="H268" i="7"/>
  <c r="C136" i="7"/>
  <c r="G135" i="7"/>
  <c r="C135" i="7" s="1"/>
  <c r="C187" i="7"/>
  <c r="C354" i="7"/>
  <c r="G6" i="7"/>
  <c r="C37" i="7"/>
  <c r="C55" i="7"/>
  <c r="G54" i="7"/>
  <c r="J54" i="7"/>
  <c r="C60" i="7"/>
  <c r="G59" i="7"/>
  <c r="J16" i="7"/>
  <c r="J59" i="7"/>
  <c r="I17" i="7"/>
  <c r="C77" i="7"/>
  <c r="C92" i="7"/>
  <c r="G90" i="7"/>
  <c r="G102" i="7"/>
  <c r="G112" i="7"/>
  <c r="C117" i="7"/>
  <c r="H118" i="7"/>
  <c r="H116" i="7" s="1"/>
  <c r="J120" i="7"/>
  <c r="I144" i="7"/>
  <c r="I142" i="7" s="1"/>
  <c r="C148" i="7"/>
  <c r="J146" i="7"/>
  <c r="C146" i="7" s="1"/>
  <c r="J144" i="7"/>
  <c r="J142" i="7" s="1"/>
  <c r="C161" i="7"/>
  <c r="J169" i="7"/>
  <c r="C190" i="7"/>
  <c r="C191" i="7"/>
  <c r="C203" i="7"/>
  <c r="C222" i="7"/>
  <c r="C254" i="7"/>
  <c r="G253" i="7"/>
  <c r="C253" i="7" s="1"/>
  <c r="C255" i="7"/>
  <c r="C314" i="7"/>
  <c r="G313" i="7"/>
  <c r="C313" i="7" s="1"/>
  <c r="C315" i="7"/>
  <c r="C339" i="7"/>
  <c r="C357" i="7"/>
  <c r="C362" i="7"/>
  <c r="C382" i="7"/>
  <c r="C394" i="7"/>
  <c r="G270" i="7"/>
  <c r="C405" i="6"/>
  <c r="J404" i="6"/>
  <c r="I404" i="6"/>
  <c r="H404" i="6"/>
  <c r="G404" i="6"/>
  <c r="C403" i="6"/>
  <c r="J402" i="6"/>
  <c r="I402" i="6"/>
  <c r="H402" i="6"/>
  <c r="G402" i="6"/>
  <c r="C401" i="6"/>
  <c r="J399" i="6"/>
  <c r="J396" i="6" s="1"/>
  <c r="J395" i="6" s="1"/>
  <c r="I399" i="6"/>
  <c r="I396" i="6" s="1"/>
  <c r="I395" i="6" s="1"/>
  <c r="H399" i="6"/>
  <c r="H398" i="6" s="1"/>
  <c r="G399" i="6"/>
  <c r="G398" i="6" s="1"/>
  <c r="C59" i="7" l="1"/>
  <c r="C370" i="7"/>
  <c r="C15" i="7"/>
  <c r="C251" i="7"/>
  <c r="G396" i="6"/>
  <c r="G395" i="6" s="1"/>
  <c r="C270" i="7"/>
  <c r="C105" i="7"/>
  <c r="C249" i="7"/>
  <c r="C113" i="7"/>
  <c r="J14" i="7"/>
  <c r="C54" i="7"/>
  <c r="J13" i="7"/>
  <c r="J10" i="7" s="1"/>
  <c r="J309" i="7"/>
  <c r="C309" i="7" s="1"/>
  <c r="C20" i="7"/>
  <c r="C103" i="7"/>
  <c r="I14" i="7"/>
  <c r="J20" i="7"/>
  <c r="C298" i="7"/>
  <c r="C213" i="7"/>
  <c r="C209" i="7"/>
  <c r="C7" i="8"/>
  <c r="G5" i="8"/>
  <c r="C5" i="8" s="1"/>
  <c r="C8" i="8"/>
  <c r="C404" i="6"/>
  <c r="H267" i="7"/>
  <c r="C267" i="7" s="1"/>
  <c r="C268" i="7"/>
  <c r="I13" i="7"/>
  <c r="I8" i="7" s="1"/>
  <c r="I169" i="7"/>
  <c r="I167" i="7"/>
  <c r="C142" i="7"/>
  <c r="C116" i="7"/>
  <c r="I7" i="7"/>
  <c r="C16" i="7"/>
  <c r="H114" i="7"/>
  <c r="H13" i="7"/>
  <c r="C102" i="7"/>
  <c r="C6" i="7"/>
  <c r="C144" i="7"/>
  <c r="C118" i="7"/>
  <c r="C386" i="7"/>
  <c r="G385" i="7"/>
  <c r="C385" i="7" s="1"/>
  <c r="C17" i="7"/>
  <c r="G286" i="7"/>
  <c r="C286" i="7" s="1"/>
  <c r="C289" i="7"/>
  <c r="G284" i="7"/>
  <c r="G13" i="7"/>
  <c r="C120" i="7"/>
  <c r="C25" i="7"/>
  <c r="G7" i="7"/>
  <c r="C90" i="7"/>
  <c r="G14" i="7"/>
  <c r="G208" i="7"/>
  <c r="C208" i="7" s="1"/>
  <c r="C373" i="7"/>
  <c r="J7" i="7"/>
  <c r="C12" i="7"/>
  <c r="J398" i="6"/>
  <c r="I398" i="6"/>
  <c r="C402" i="6"/>
  <c r="H396" i="6"/>
  <c r="H395" i="6" s="1"/>
  <c r="C399" i="6"/>
  <c r="J225" i="6"/>
  <c r="I225" i="6"/>
  <c r="H225" i="6"/>
  <c r="H208" i="6" s="1"/>
  <c r="J250" i="6"/>
  <c r="I250" i="6"/>
  <c r="H250" i="6"/>
  <c r="I10" i="7" l="1"/>
  <c r="J8" i="7"/>
  <c r="C7" i="7"/>
  <c r="C14" i="7"/>
  <c r="I5" i="7"/>
  <c r="C398" i="6"/>
  <c r="J5" i="7"/>
  <c r="C13" i="7"/>
  <c r="G8" i="7"/>
  <c r="G10" i="7"/>
  <c r="H8" i="7"/>
  <c r="H5" i="7" s="1"/>
  <c r="H10" i="7"/>
  <c r="C284" i="7"/>
  <c r="G281" i="7"/>
  <c r="C281" i="7" s="1"/>
  <c r="H112" i="7"/>
  <c r="C112" i="7" s="1"/>
  <c r="C114" i="7"/>
  <c r="G5" i="7"/>
  <c r="I164" i="7"/>
  <c r="C164" i="7" s="1"/>
  <c r="C167" i="7"/>
  <c r="C395" i="6"/>
  <c r="C396" i="6"/>
  <c r="F203" i="6"/>
  <c r="E203" i="6"/>
  <c r="D203" i="6"/>
  <c r="I175" i="6"/>
  <c r="I170" i="6" s="1"/>
  <c r="I167" i="6" s="1"/>
  <c r="J175" i="6"/>
  <c r="J170" i="6" s="1"/>
  <c r="J167" i="6" s="1"/>
  <c r="H175" i="6"/>
  <c r="H170" i="6" s="1"/>
  <c r="H167" i="6" s="1"/>
  <c r="C5" i="7" l="1"/>
  <c r="C10" i="7"/>
  <c r="C8" i="7"/>
  <c r="I26" i="6"/>
  <c r="I21" i="6" s="1"/>
  <c r="J26" i="6"/>
  <c r="J21" i="6" s="1"/>
  <c r="H26" i="6"/>
  <c r="I45" i="6"/>
  <c r="J45" i="6"/>
  <c r="H45" i="6"/>
  <c r="I11" i="6"/>
  <c r="J11" i="6"/>
  <c r="I18" i="6"/>
  <c r="I9" i="6" s="1"/>
  <c r="J18" i="6"/>
  <c r="J9" i="6" s="1"/>
  <c r="I27" i="6"/>
  <c r="I22" i="6" s="1"/>
  <c r="J27" i="6"/>
  <c r="J22" i="6" s="1"/>
  <c r="I28" i="6"/>
  <c r="J28" i="6"/>
  <c r="I29" i="6"/>
  <c r="J29" i="6"/>
  <c r="I31" i="6"/>
  <c r="J31" i="6"/>
  <c r="I33" i="6"/>
  <c r="J33" i="6"/>
  <c r="I35" i="6"/>
  <c r="J35" i="6"/>
  <c r="I37" i="6"/>
  <c r="J37" i="6"/>
  <c r="I39" i="6"/>
  <c r="J39" i="6"/>
  <c r="I41" i="6"/>
  <c r="J41" i="6"/>
  <c r="I43" i="6"/>
  <c r="J43" i="6"/>
  <c r="I60" i="6"/>
  <c r="I55" i="6" s="1"/>
  <c r="J60" i="6"/>
  <c r="I61" i="6"/>
  <c r="I56" i="6" s="1"/>
  <c r="J61" i="6"/>
  <c r="J56" i="6" s="1"/>
  <c r="I62" i="6"/>
  <c r="I57" i="6" s="1"/>
  <c r="J62" i="6"/>
  <c r="J57" i="6" s="1"/>
  <c r="I65" i="6"/>
  <c r="J65" i="6"/>
  <c r="I71" i="6"/>
  <c r="J71" i="6"/>
  <c r="I73" i="6"/>
  <c r="J73" i="6"/>
  <c r="I75" i="6"/>
  <c r="J75" i="6"/>
  <c r="I77" i="6"/>
  <c r="J77" i="6"/>
  <c r="I79" i="6"/>
  <c r="J79" i="6"/>
  <c r="I81" i="6"/>
  <c r="J81" i="6"/>
  <c r="I87" i="6"/>
  <c r="J87" i="6"/>
  <c r="I96" i="6"/>
  <c r="I94" i="6" s="1"/>
  <c r="J96" i="6"/>
  <c r="J92" i="6" s="1"/>
  <c r="J90" i="6" s="1"/>
  <c r="I97" i="6"/>
  <c r="J97" i="6"/>
  <c r="I99" i="6"/>
  <c r="J99" i="6"/>
  <c r="I106" i="6"/>
  <c r="I103" i="6" s="1"/>
  <c r="I102" i="6" s="1"/>
  <c r="J106" i="6"/>
  <c r="J103" i="6" s="1"/>
  <c r="J102" i="6" s="1"/>
  <c r="I107" i="6"/>
  <c r="J107" i="6"/>
  <c r="I109" i="6"/>
  <c r="J109" i="6"/>
  <c r="I121" i="6"/>
  <c r="I117" i="6" s="1"/>
  <c r="J121" i="6"/>
  <c r="J117" i="6" s="1"/>
  <c r="I122" i="6"/>
  <c r="I118" i="6" s="1"/>
  <c r="J122" i="6"/>
  <c r="J118" i="6" s="1"/>
  <c r="I129" i="6"/>
  <c r="J129" i="6"/>
  <c r="I131" i="6"/>
  <c r="J131" i="6"/>
  <c r="I136" i="6"/>
  <c r="I135" i="6" s="1"/>
  <c r="J136" i="6"/>
  <c r="J135" i="6" s="1"/>
  <c r="I139" i="6"/>
  <c r="J139" i="6"/>
  <c r="I146" i="6"/>
  <c r="I144" i="6"/>
  <c r="I142" i="6" s="1"/>
  <c r="J144" i="6"/>
  <c r="J142" i="6" s="1"/>
  <c r="I149" i="6"/>
  <c r="J149" i="6"/>
  <c r="I152" i="6"/>
  <c r="J152" i="6"/>
  <c r="I159" i="6"/>
  <c r="J159" i="6"/>
  <c r="I172" i="6"/>
  <c r="J172" i="6"/>
  <c r="H172" i="6"/>
  <c r="I182" i="6"/>
  <c r="J182" i="6"/>
  <c r="I188" i="6"/>
  <c r="I185" i="6" s="1"/>
  <c r="J188" i="6"/>
  <c r="J165" i="6" s="1"/>
  <c r="J162" i="6" s="1"/>
  <c r="I189" i="6"/>
  <c r="J189" i="6"/>
  <c r="I191" i="6"/>
  <c r="J191" i="6"/>
  <c r="I193" i="6"/>
  <c r="J193" i="6"/>
  <c r="I195" i="6"/>
  <c r="J195" i="6"/>
  <c r="H195" i="6"/>
  <c r="I197" i="6"/>
  <c r="J197" i="6"/>
  <c r="H199" i="6"/>
  <c r="I199" i="6"/>
  <c r="J199" i="6"/>
  <c r="J201" i="6"/>
  <c r="J203" i="6"/>
  <c r="J224" i="6"/>
  <c r="J207" i="6" s="1"/>
  <c r="J208" i="6"/>
  <c r="J226" i="6"/>
  <c r="H232" i="6"/>
  <c r="I232" i="6"/>
  <c r="J232" i="6"/>
  <c r="J234" i="6"/>
  <c r="H392" i="6"/>
  <c r="I392" i="6"/>
  <c r="J392" i="6"/>
  <c r="H388" i="6"/>
  <c r="H385" i="6" s="1"/>
  <c r="I388" i="6"/>
  <c r="I383" i="6" s="1"/>
  <c r="I380" i="6" s="1"/>
  <c r="J388" i="6"/>
  <c r="J383" i="6" s="1"/>
  <c r="J380" i="6" s="1"/>
  <c r="H375" i="6"/>
  <c r="I375" i="6"/>
  <c r="J375" i="6"/>
  <c r="H372" i="6"/>
  <c r="H367" i="6" s="1"/>
  <c r="I372" i="6"/>
  <c r="I367" i="6" s="1"/>
  <c r="J372" i="6"/>
  <c r="J367" i="6" s="1"/>
  <c r="H371" i="6"/>
  <c r="H366" i="6" s="1"/>
  <c r="I371" i="6"/>
  <c r="I366" i="6" s="1"/>
  <c r="J371" i="6"/>
  <c r="J366" i="6" s="1"/>
  <c r="H349" i="6"/>
  <c r="I349" i="6"/>
  <c r="J349" i="6"/>
  <c r="H345" i="6"/>
  <c r="I345" i="6"/>
  <c r="J345" i="6"/>
  <c r="H341" i="6"/>
  <c r="I341" i="6"/>
  <c r="J341" i="6"/>
  <c r="H337" i="6"/>
  <c r="I337" i="6"/>
  <c r="J337" i="6"/>
  <c r="H333" i="6"/>
  <c r="I333" i="6"/>
  <c r="J333" i="6"/>
  <c r="J325" i="6"/>
  <c r="J321" i="6" s="1"/>
  <c r="H325" i="6"/>
  <c r="H321" i="6" s="1"/>
  <c r="H324" i="6"/>
  <c r="H320" i="6" s="1"/>
  <c r="I324" i="6"/>
  <c r="I320" i="6" s="1"/>
  <c r="J324" i="6"/>
  <c r="H314" i="6"/>
  <c r="I314" i="6"/>
  <c r="J314" i="6"/>
  <c r="H312" i="6"/>
  <c r="I312" i="6"/>
  <c r="J312" i="6"/>
  <c r="H311" i="6"/>
  <c r="H308" i="6" s="1"/>
  <c r="I311" i="6"/>
  <c r="I308" i="6" s="1"/>
  <c r="J311" i="6"/>
  <c r="J308" i="6" s="1"/>
  <c r="H304" i="6"/>
  <c r="H299" i="6" s="1"/>
  <c r="I304" i="6"/>
  <c r="I301" i="6" s="1"/>
  <c r="J304" i="6"/>
  <c r="J301" i="6" s="1"/>
  <c r="H305" i="6"/>
  <c r="I305" i="6"/>
  <c r="J305" i="6"/>
  <c r="H292" i="6"/>
  <c r="I292" i="6"/>
  <c r="J292" i="6"/>
  <c r="H293" i="6"/>
  <c r="I293" i="6"/>
  <c r="J293" i="6"/>
  <c r="H282" i="6"/>
  <c r="I282" i="6"/>
  <c r="J282" i="6"/>
  <c r="H281" i="6"/>
  <c r="H280" i="6" s="1"/>
  <c r="I281" i="6"/>
  <c r="I280" i="6" s="1"/>
  <c r="J281" i="6"/>
  <c r="J278" i="6" s="1"/>
  <c r="J277" i="6" s="1"/>
  <c r="H274" i="6"/>
  <c r="I274" i="6"/>
  <c r="J274" i="6"/>
  <c r="H272" i="6"/>
  <c r="I272" i="6"/>
  <c r="J272" i="6"/>
  <c r="H270" i="6"/>
  <c r="I270" i="6"/>
  <c r="J270" i="6"/>
  <c r="H268" i="6"/>
  <c r="I268" i="6"/>
  <c r="J268" i="6"/>
  <c r="H266" i="6"/>
  <c r="I266" i="6"/>
  <c r="J266" i="6"/>
  <c r="H264" i="6"/>
  <c r="H260" i="6" s="1"/>
  <c r="I264" i="6"/>
  <c r="I260" i="6" s="1"/>
  <c r="J264" i="6"/>
  <c r="J260" i="6" s="1"/>
  <c r="H265" i="6"/>
  <c r="I265" i="6"/>
  <c r="J265" i="6"/>
  <c r="J261" i="6" s="1"/>
  <c r="H254" i="6"/>
  <c r="I254" i="6"/>
  <c r="J254" i="6"/>
  <c r="H252" i="6"/>
  <c r="I252" i="6"/>
  <c r="J252" i="6"/>
  <c r="H248" i="6"/>
  <c r="I248" i="6"/>
  <c r="J248" i="6"/>
  <c r="H246" i="6"/>
  <c r="I246" i="6"/>
  <c r="J246" i="6"/>
  <c r="H244" i="6"/>
  <c r="I244" i="6"/>
  <c r="J244" i="6"/>
  <c r="H239" i="6"/>
  <c r="I239" i="6"/>
  <c r="J239" i="6"/>
  <c r="H234" i="6"/>
  <c r="I234" i="6"/>
  <c r="H224" i="6"/>
  <c r="I224" i="6"/>
  <c r="I207" i="6" s="1"/>
  <c r="I208" i="6"/>
  <c r="H226" i="6"/>
  <c r="H209" i="6" s="1"/>
  <c r="I226" i="6"/>
  <c r="I209" i="6" s="1"/>
  <c r="H203" i="6"/>
  <c r="I203" i="6"/>
  <c r="H201" i="6"/>
  <c r="I201" i="6"/>
  <c r="H197" i="6"/>
  <c r="H193" i="6"/>
  <c r="H191" i="6"/>
  <c r="H189" i="6"/>
  <c r="H188" i="6"/>
  <c r="H165" i="6" s="1"/>
  <c r="H162" i="6" s="1"/>
  <c r="H182" i="6"/>
  <c r="H159" i="6"/>
  <c r="H152" i="6"/>
  <c r="H149" i="6"/>
  <c r="H144" i="6"/>
  <c r="H139" i="6"/>
  <c r="H136" i="6"/>
  <c r="H135" i="6" s="1"/>
  <c r="H131" i="6"/>
  <c r="H129" i="6"/>
  <c r="H121" i="6"/>
  <c r="H117" i="6" s="1"/>
  <c r="H113" i="6" s="1"/>
  <c r="H122" i="6"/>
  <c r="H107" i="6"/>
  <c r="H109" i="6"/>
  <c r="H106" i="6"/>
  <c r="H96" i="6"/>
  <c r="H94" i="6" s="1"/>
  <c r="H97" i="6"/>
  <c r="H99" i="6"/>
  <c r="H71" i="6"/>
  <c r="H73" i="6"/>
  <c r="H75" i="6"/>
  <c r="H77" i="6"/>
  <c r="H79" i="6"/>
  <c r="H81" i="6"/>
  <c r="H87" i="6"/>
  <c r="H60" i="6"/>
  <c r="H61" i="6"/>
  <c r="H62" i="6"/>
  <c r="H57" i="6" s="1"/>
  <c r="H65" i="6"/>
  <c r="H55" i="6"/>
  <c r="H56" i="6"/>
  <c r="H43" i="6"/>
  <c r="G43" i="6"/>
  <c r="H41" i="6"/>
  <c r="G41" i="6"/>
  <c r="H27" i="6"/>
  <c r="H22" i="6" s="1"/>
  <c r="H28" i="6"/>
  <c r="H29" i="6"/>
  <c r="H31" i="6"/>
  <c r="H33" i="6"/>
  <c r="H35" i="6"/>
  <c r="H37" i="6"/>
  <c r="H39" i="6"/>
  <c r="H11" i="6"/>
  <c r="H18" i="6"/>
  <c r="C393" i="6"/>
  <c r="G392" i="6"/>
  <c r="C391" i="6"/>
  <c r="G388" i="6"/>
  <c r="G385" i="6" s="1"/>
  <c r="C378" i="6"/>
  <c r="C377" i="6"/>
  <c r="C376" i="6"/>
  <c r="G375" i="6"/>
  <c r="C374" i="6"/>
  <c r="C373" i="6"/>
  <c r="G372" i="6"/>
  <c r="G367" i="6" s="1"/>
  <c r="G371" i="6"/>
  <c r="C370" i="6"/>
  <c r="C365" i="6"/>
  <c r="C350" i="6"/>
  <c r="G349" i="6"/>
  <c r="F349" i="6"/>
  <c r="E349" i="6"/>
  <c r="D349" i="6"/>
  <c r="C348" i="6"/>
  <c r="C347" i="6"/>
  <c r="C346" i="6"/>
  <c r="G345" i="6"/>
  <c r="F345" i="6"/>
  <c r="E345" i="6"/>
  <c r="D345" i="6"/>
  <c r="C344" i="6"/>
  <c r="C343" i="6"/>
  <c r="C342" i="6"/>
  <c r="G341" i="6"/>
  <c r="F341" i="6"/>
  <c r="E341" i="6"/>
  <c r="D341" i="6"/>
  <c r="C340" i="6"/>
  <c r="C339" i="6"/>
  <c r="C338" i="6"/>
  <c r="G337" i="6"/>
  <c r="F337" i="6"/>
  <c r="E337" i="6"/>
  <c r="D337" i="6"/>
  <c r="C336" i="6"/>
  <c r="C335" i="6"/>
  <c r="C334" i="6"/>
  <c r="G333" i="6"/>
  <c r="F333" i="6"/>
  <c r="E333" i="6"/>
  <c r="D333" i="6"/>
  <c r="C332" i="6"/>
  <c r="C331" i="6"/>
  <c r="D330" i="6"/>
  <c r="G329" i="6"/>
  <c r="G324" i="6" s="1"/>
  <c r="C327" i="6"/>
  <c r="C326" i="6"/>
  <c r="G325" i="6"/>
  <c r="G321" i="6" s="1"/>
  <c r="C315" i="6"/>
  <c r="G314" i="6"/>
  <c r="C313" i="6"/>
  <c r="G312" i="6"/>
  <c r="G311" i="6"/>
  <c r="G308" i="6" s="1"/>
  <c r="C310" i="6"/>
  <c r="C309" i="6"/>
  <c r="C306" i="6"/>
  <c r="G305" i="6"/>
  <c r="G304" i="6"/>
  <c r="G301" i="6" s="1"/>
  <c r="C303" i="6"/>
  <c r="C302" i="6"/>
  <c r="C298" i="6"/>
  <c r="C297" i="6"/>
  <c r="G293" i="6"/>
  <c r="G292" i="6"/>
  <c r="C283" i="6"/>
  <c r="G282" i="6"/>
  <c r="G281" i="6"/>
  <c r="G278" i="6" s="1"/>
  <c r="G277" i="6" s="1"/>
  <c r="C275" i="6"/>
  <c r="G274" i="6"/>
  <c r="C273" i="6"/>
  <c r="G272" i="6"/>
  <c r="C271" i="6"/>
  <c r="G270" i="6"/>
  <c r="C269" i="6"/>
  <c r="G268" i="6"/>
  <c r="C267" i="6"/>
  <c r="G266" i="6"/>
  <c r="G265" i="6"/>
  <c r="G264" i="6"/>
  <c r="G260" i="6" s="1"/>
  <c r="C257" i="6"/>
  <c r="C256" i="6"/>
  <c r="C255" i="6"/>
  <c r="G254" i="6"/>
  <c r="C253" i="6"/>
  <c r="G252" i="6"/>
  <c r="C251" i="6"/>
  <c r="C250" i="6"/>
  <c r="C249" i="6"/>
  <c r="G248" i="6"/>
  <c r="C247" i="6"/>
  <c r="G246" i="6"/>
  <c r="C245" i="6"/>
  <c r="G244" i="6"/>
  <c r="C243" i="6"/>
  <c r="C242" i="6"/>
  <c r="C241" i="6"/>
  <c r="C240" i="6"/>
  <c r="G239" i="6"/>
  <c r="C238" i="6"/>
  <c r="C237" i="6"/>
  <c r="C236" i="6"/>
  <c r="C235" i="6"/>
  <c r="G234" i="6"/>
  <c r="C233" i="6"/>
  <c r="G232" i="6"/>
  <c r="C231" i="6"/>
  <c r="C230" i="6"/>
  <c r="C229" i="6"/>
  <c r="C228" i="6"/>
  <c r="C227" i="6"/>
  <c r="G226" i="6"/>
  <c r="G209" i="6" s="1"/>
  <c r="G225" i="6"/>
  <c r="G208" i="6" s="1"/>
  <c r="G224" i="6"/>
  <c r="G207" i="6" s="1"/>
  <c r="C204" i="6"/>
  <c r="G203" i="6"/>
  <c r="C202" i="6"/>
  <c r="G201" i="6"/>
  <c r="C200" i="6"/>
  <c r="G199" i="6"/>
  <c r="C198" i="6"/>
  <c r="G197" i="6"/>
  <c r="C196" i="6"/>
  <c r="C194" i="6"/>
  <c r="G193" i="6"/>
  <c r="C192" i="6"/>
  <c r="G191" i="6"/>
  <c r="C190" i="6"/>
  <c r="G189" i="6"/>
  <c r="G188" i="6"/>
  <c r="G165" i="6" s="1"/>
  <c r="C187" i="6"/>
  <c r="C186" i="6"/>
  <c r="G182" i="6"/>
  <c r="C164" i="6"/>
  <c r="C163" i="6"/>
  <c r="C160" i="6"/>
  <c r="G159" i="6"/>
  <c r="C158" i="6"/>
  <c r="C157" i="6"/>
  <c r="C156" i="6"/>
  <c r="C155" i="6"/>
  <c r="C154" i="6"/>
  <c r="C153" i="6"/>
  <c r="G152" i="6"/>
  <c r="C151" i="6"/>
  <c r="C150" i="6"/>
  <c r="G149" i="6"/>
  <c r="G148" i="6"/>
  <c r="G146" i="6" s="1"/>
  <c r="C147" i="6"/>
  <c r="C143" i="6"/>
  <c r="C140" i="6"/>
  <c r="G139" i="6"/>
  <c r="C138" i="6"/>
  <c r="C137" i="6"/>
  <c r="G136" i="6"/>
  <c r="C133" i="6"/>
  <c r="C132" i="6"/>
  <c r="G131" i="6"/>
  <c r="C130" i="6"/>
  <c r="G129" i="6"/>
  <c r="C128" i="6"/>
  <c r="C127" i="6"/>
  <c r="C126" i="6"/>
  <c r="C125" i="6"/>
  <c r="C124" i="6"/>
  <c r="C123" i="6"/>
  <c r="G122" i="6"/>
  <c r="G118" i="6" s="1"/>
  <c r="G121" i="6"/>
  <c r="C110" i="6"/>
  <c r="G109" i="6"/>
  <c r="C108" i="6"/>
  <c r="G107" i="6"/>
  <c r="G106" i="6"/>
  <c r="G105" i="6" s="1"/>
  <c r="C100" i="6"/>
  <c r="G99" i="6"/>
  <c r="C98" i="6"/>
  <c r="G97" i="6"/>
  <c r="G96" i="6"/>
  <c r="G94" i="6" s="1"/>
  <c r="C88" i="6"/>
  <c r="G87" i="6"/>
  <c r="C82" i="6"/>
  <c r="G81" i="6"/>
  <c r="C80" i="6"/>
  <c r="G79" i="6"/>
  <c r="C78" i="6"/>
  <c r="G77" i="6"/>
  <c r="C76" i="6"/>
  <c r="G75" i="6"/>
  <c r="C74" i="6"/>
  <c r="G73" i="6"/>
  <c r="C72" i="6"/>
  <c r="G71" i="6"/>
  <c r="C66" i="6"/>
  <c r="G65" i="6"/>
  <c r="G62" i="6"/>
  <c r="G57" i="6" s="1"/>
  <c r="G61" i="6"/>
  <c r="G56" i="6" s="1"/>
  <c r="G60" i="6"/>
  <c r="G15" i="6" s="1"/>
  <c r="C40" i="6"/>
  <c r="G39" i="6"/>
  <c r="C38" i="6"/>
  <c r="G37" i="6"/>
  <c r="C36" i="6"/>
  <c r="G35" i="6"/>
  <c r="C34" i="6"/>
  <c r="G33" i="6"/>
  <c r="C32" i="6"/>
  <c r="G31" i="6"/>
  <c r="G29" i="6"/>
  <c r="G28" i="6"/>
  <c r="G23" i="6" s="1"/>
  <c r="G27" i="6"/>
  <c r="G21" i="6"/>
  <c r="G18" i="6"/>
  <c r="G9" i="6" s="1"/>
  <c r="G11" i="6"/>
  <c r="J15" i="6" l="1"/>
  <c r="C26" i="6"/>
  <c r="G328" i="6"/>
  <c r="H21" i="6"/>
  <c r="C21" i="6" s="1"/>
  <c r="H383" i="6"/>
  <c r="H380" i="6" s="1"/>
  <c r="I385" i="6"/>
  <c r="G280" i="6"/>
  <c r="C107" i="6"/>
  <c r="J280" i="6"/>
  <c r="C226" i="6"/>
  <c r="C195" i="6"/>
  <c r="C77" i="6"/>
  <c r="C37" i="6"/>
  <c r="J105" i="6"/>
  <c r="G25" i="6"/>
  <c r="I105" i="6"/>
  <c r="J209" i="6"/>
  <c r="J206" i="6" s="1"/>
  <c r="J185" i="6"/>
  <c r="C97" i="6"/>
  <c r="C266" i="6"/>
  <c r="C129" i="6"/>
  <c r="I92" i="6"/>
  <c r="I90" i="6" s="1"/>
  <c r="C272" i="6"/>
  <c r="G299" i="6"/>
  <c r="G296" i="6" s="1"/>
  <c r="J6" i="6"/>
  <c r="C201" i="6"/>
  <c r="G263" i="6"/>
  <c r="C312" i="6"/>
  <c r="J385" i="6"/>
  <c r="J146" i="6"/>
  <c r="C149" i="6"/>
  <c r="J12" i="6"/>
  <c r="J113" i="6"/>
  <c r="I12" i="6"/>
  <c r="I113" i="6"/>
  <c r="J116" i="6"/>
  <c r="J114" i="6"/>
  <c r="J120" i="6"/>
  <c r="I116" i="6"/>
  <c r="I114" i="6"/>
  <c r="I120" i="6"/>
  <c r="J94" i="6"/>
  <c r="C94" i="6" s="1"/>
  <c r="I15" i="6"/>
  <c r="I6" i="6" s="1"/>
  <c r="H15" i="6"/>
  <c r="H6" i="6" s="1"/>
  <c r="J55" i="6"/>
  <c r="J17" i="6"/>
  <c r="I59" i="6"/>
  <c r="J59" i="6"/>
  <c r="J54" i="6"/>
  <c r="I54" i="6"/>
  <c r="J16" i="6"/>
  <c r="I16" i="6"/>
  <c r="J25" i="6"/>
  <c r="I25" i="6"/>
  <c r="J23" i="6"/>
  <c r="J20" i="6" s="1"/>
  <c r="I23" i="6"/>
  <c r="I20" i="6" s="1"/>
  <c r="C18" i="6"/>
  <c r="C31" i="6"/>
  <c r="C33" i="6"/>
  <c r="C39" i="6"/>
  <c r="C60" i="6"/>
  <c r="C139" i="6"/>
  <c r="C65" i="6"/>
  <c r="C239" i="6"/>
  <c r="C248" i="6"/>
  <c r="C252" i="6"/>
  <c r="H328" i="6"/>
  <c r="G185" i="6"/>
  <c r="G206" i="6"/>
  <c r="C81" i="6"/>
  <c r="I165" i="6"/>
  <c r="I162" i="6" s="1"/>
  <c r="C159" i="6"/>
  <c r="C131" i="6"/>
  <c r="C274" i="6"/>
  <c r="C71" i="6"/>
  <c r="H278" i="6"/>
  <c r="H277" i="6" s="1"/>
  <c r="J328" i="6"/>
  <c r="C193" i="6"/>
  <c r="C189" i="6"/>
  <c r="C152" i="6"/>
  <c r="C57" i="6"/>
  <c r="G120" i="6"/>
  <c r="C392" i="6"/>
  <c r="C375" i="6"/>
  <c r="I328" i="6"/>
  <c r="C232" i="6"/>
  <c r="J223" i="6"/>
  <c r="C199" i="6"/>
  <c r="C371" i="6"/>
  <c r="H364" i="6"/>
  <c r="C372" i="6"/>
  <c r="I369" i="6"/>
  <c r="C367" i="6"/>
  <c r="H369" i="6"/>
  <c r="J369" i="6"/>
  <c r="J364" i="6"/>
  <c r="I364" i="6"/>
  <c r="G323" i="6"/>
  <c r="G320" i="6"/>
  <c r="G319" i="6" s="1"/>
  <c r="G114" i="6"/>
  <c r="G17" i="6"/>
  <c r="G144" i="6"/>
  <c r="G142" i="6" s="1"/>
  <c r="C62" i="6"/>
  <c r="C73" i="6"/>
  <c r="C122" i="6"/>
  <c r="C246" i="6"/>
  <c r="C254" i="6"/>
  <c r="C292" i="6"/>
  <c r="G59" i="6"/>
  <c r="G92" i="6"/>
  <c r="G90" i="6" s="1"/>
  <c r="G103" i="6"/>
  <c r="G102" i="6" s="1"/>
  <c r="C197" i="6"/>
  <c r="G383" i="6"/>
  <c r="C79" i="6"/>
  <c r="C106" i="6"/>
  <c r="C244" i="6"/>
  <c r="C268" i="6"/>
  <c r="H301" i="6"/>
  <c r="C301" i="6" s="1"/>
  <c r="C330" i="6"/>
  <c r="G55" i="6"/>
  <c r="G54" i="6" s="1"/>
  <c r="C96" i="6"/>
  <c r="C121" i="6"/>
  <c r="C136" i="6"/>
  <c r="C191" i="6"/>
  <c r="C388" i="6"/>
  <c r="C35" i="6"/>
  <c r="C28" i="6"/>
  <c r="C99" i="6"/>
  <c r="C203" i="6"/>
  <c r="H263" i="6"/>
  <c r="I278" i="6"/>
  <c r="I277" i="6" s="1"/>
  <c r="I325" i="6"/>
  <c r="I321" i="6" s="1"/>
  <c r="C321" i="6" s="1"/>
  <c r="C329" i="6"/>
  <c r="C324" i="6"/>
  <c r="J320" i="6"/>
  <c r="J323" i="6"/>
  <c r="H319" i="6"/>
  <c r="H323" i="6"/>
  <c r="C314" i="6"/>
  <c r="C308" i="6"/>
  <c r="C311" i="6"/>
  <c r="H294" i="6"/>
  <c r="H291" i="6" s="1"/>
  <c r="H296" i="6"/>
  <c r="C304" i="6"/>
  <c r="J299" i="6"/>
  <c r="J294" i="6" s="1"/>
  <c r="J291" i="6" s="1"/>
  <c r="I299" i="6"/>
  <c r="I13" i="6" s="1"/>
  <c r="C305" i="6"/>
  <c r="C293" i="6"/>
  <c r="C282" i="6"/>
  <c r="C281" i="6"/>
  <c r="C264" i="6"/>
  <c r="I263" i="6"/>
  <c r="C270" i="6"/>
  <c r="J259" i="6"/>
  <c r="J263" i="6"/>
  <c r="I261" i="6"/>
  <c r="I259" i="6" s="1"/>
  <c r="H261" i="6"/>
  <c r="H259" i="6" s="1"/>
  <c r="C265" i="6"/>
  <c r="C260" i="6"/>
  <c r="C349" i="6"/>
  <c r="C234" i="6"/>
  <c r="H223" i="6"/>
  <c r="C224" i="6"/>
  <c r="I206" i="6"/>
  <c r="I223" i="6"/>
  <c r="H207" i="6"/>
  <c r="H206" i="6" s="1"/>
  <c r="C208" i="6"/>
  <c r="C225" i="6"/>
  <c r="C333" i="6"/>
  <c r="C341" i="6"/>
  <c r="C56" i="6"/>
  <c r="H185" i="6"/>
  <c r="C188" i="6"/>
  <c r="H146" i="6"/>
  <c r="H142" i="6"/>
  <c r="C148" i="6"/>
  <c r="H118" i="6"/>
  <c r="H13" i="6" s="1"/>
  <c r="H120" i="6"/>
  <c r="H12" i="6"/>
  <c r="C109" i="6"/>
  <c r="H103" i="6"/>
  <c r="H102" i="6" s="1"/>
  <c r="H105" i="6"/>
  <c r="H16" i="6"/>
  <c r="H23" i="6"/>
  <c r="H25" i="6"/>
  <c r="H17" i="6"/>
  <c r="C27" i="6"/>
  <c r="H92" i="6"/>
  <c r="C87" i="6"/>
  <c r="C75" i="6"/>
  <c r="H59" i="6"/>
  <c r="H54" i="6"/>
  <c r="C61" i="6"/>
  <c r="G22" i="6"/>
  <c r="C22" i="6" s="1"/>
  <c r="H9" i="6"/>
  <c r="C9" i="6" s="1"/>
  <c r="C11" i="6"/>
  <c r="C337" i="6"/>
  <c r="C345" i="6"/>
  <c r="G162" i="6"/>
  <c r="G223" i="6"/>
  <c r="G369" i="6"/>
  <c r="G16" i="6"/>
  <c r="G135" i="6"/>
  <c r="C135" i="6" s="1"/>
  <c r="G261" i="6"/>
  <c r="G366" i="6"/>
  <c r="G6" i="6"/>
  <c r="G117" i="6"/>
  <c r="G305" i="5"/>
  <c r="G188" i="5"/>
  <c r="C204" i="5"/>
  <c r="G203" i="5"/>
  <c r="C203" i="5" s="1"/>
  <c r="H114" i="6" l="1"/>
  <c r="H112" i="6" s="1"/>
  <c r="C280" i="6"/>
  <c r="C385" i="6"/>
  <c r="C55" i="6"/>
  <c r="I10" i="6"/>
  <c r="C277" i="6"/>
  <c r="G294" i="6"/>
  <c r="G291" i="6" s="1"/>
  <c r="C209" i="6"/>
  <c r="I323" i="6"/>
  <c r="C323" i="6" s="1"/>
  <c r="I17" i="6"/>
  <c r="I8" i="6" s="1"/>
  <c r="C15" i="6"/>
  <c r="C105" i="6"/>
  <c r="C146" i="6"/>
  <c r="I319" i="6"/>
  <c r="C325" i="6"/>
  <c r="C165" i="6"/>
  <c r="J7" i="6"/>
  <c r="G14" i="6"/>
  <c r="C185" i="6"/>
  <c r="G13" i="6"/>
  <c r="G8" i="6" s="1"/>
  <c r="C328" i="6"/>
  <c r="J13" i="6"/>
  <c r="J10" i="6" s="1"/>
  <c r="J112" i="6"/>
  <c r="I112" i="6"/>
  <c r="I7" i="6"/>
  <c r="C114" i="6"/>
  <c r="C54" i="6"/>
  <c r="J14" i="6"/>
  <c r="C25" i="6"/>
  <c r="C23" i="6"/>
  <c r="C162" i="6"/>
  <c r="C102" i="6"/>
  <c r="C263" i="6"/>
  <c r="C59" i="6"/>
  <c r="C120" i="6"/>
  <c r="C144" i="6"/>
  <c r="C142" i="6"/>
  <c r="C369" i="6"/>
  <c r="H116" i="6"/>
  <c r="C118" i="6"/>
  <c r="G380" i="6"/>
  <c r="C380" i="6" s="1"/>
  <c r="C383" i="6"/>
  <c r="C278" i="6"/>
  <c r="C320" i="6"/>
  <c r="J319" i="6"/>
  <c r="I294" i="6"/>
  <c r="I291" i="6" s="1"/>
  <c r="I296" i="6"/>
  <c r="C299" i="6"/>
  <c r="J296" i="6"/>
  <c r="C261" i="6"/>
  <c r="C16" i="6"/>
  <c r="C207" i="6"/>
  <c r="H20" i="6"/>
  <c r="C206" i="6"/>
  <c r="C223" i="6"/>
  <c r="G20" i="6"/>
  <c r="H7" i="6"/>
  <c r="C103" i="6"/>
  <c r="H14" i="6"/>
  <c r="H90" i="6"/>
  <c r="C90" i="6" s="1"/>
  <c r="C92" i="6"/>
  <c r="C117" i="6"/>
  <c r="G12" i="6"/>
  <c r="G116" i="6"/>
  <c r="G113" i="6"/>
  <c r="C6" i="6"/>
  <c r="G364" i="6"/>
  <c r="C364" i="6" s="1"/>
  <c r="C366" i="6"/>
  <c r="G259" i="6"/>
  <c r="C259" i="6" s="1"/>
  <c r="C384" i="5"/>
  <c r="G383" i="5"/>
  <c r="C383" i="5" s="1"/>
  <c r="C382" i="5"/>
  <c r="G379" i="5"/>
  <c r="C369" i="5"/>
  <c r="C368" i="5"/>
  <c r="C367" i="5"/>
  <c r="G366" i="5"/>
  <c r="C366" i="5"/>
  <c r="C365" i="5"/>
  <c r="C364" i="5"/>
  <c r="G363" i="5"/>
  <c r="G358" i="5" s="1"/>
  <c r="C358" i="5" s="1"/>
  <c r="C363" i="5"/>
  <c r="G362" i="5"/>
  <c r="C362" i="5" s="1"/>
  <c r="C361" i="5"/>
  <c r="G357" i="5"/>
  <c r="C356" i="5"/>
  <c r="C341" i="5"/>
  <c r="J340" i="5"/>
  <c r="I340" i="5"/>
  <c r="H340" i="5"/>
  <c r="G340" i="5"/>
  <c r="F340" i="5"/>
  <c r="E340" i="5"/>
  <c r="D340" i="5"/>
  <c r="C339" i="5"/>
  <c r="C338" i="5"/>
  <c r="C337" i="5"/>
  <c r="J336" i="5"/>
  <c r="I336" i="5"/>
  <c r="H336" i="5"/>
  <c r="G336" i="5"/>
  <c r="F336" i="5"/>
  <c r="E336" i="5"/>
  <c r="D336" i="5"/>
  <c r="C335" i="5"/>
  <c r="C334" i="5"/>
  <c r="C333" i="5"/>
  <c r="J332" i="5"/>
  <c r="I332" i="5"/>
  <c r="H332" i="5"/>
  <c r="G332" i="5"/>
  <c r="F332" i="5"/>
  <c r="E332" i="5"/>
  <c r="D332" i="5"/>
  <c r="C331" i="5"/>
  <c r="C330" i="5"/>
  <c r="C329" i="5"/>
  <c r="J328" i="5"/>
  <c r="I328" i="5"/>
  <c r="H328" i="5"/>
  <c r="G328" i="5"/>
  <c r="F328" i="5"/>
  <c r="E328" i="5"/>
  <c r="D328" i="5"/>
  <c r="C327" i="5"/>
  <c r="C326" i="5"/>
  <c r="C325" i="5"/>
  <c r="J324" i="5"/>
  <c r="I324" i="5"/>
  <c r="H324" i="5"/>
  <c r="G324" i="5"/>
  <c r="F324" i="5"/>
  <c r="E324" i="5"/>
  <c r="D324" i="5"/>
  <c r="C323" i="5"/>
  <c r="C322" i="5"/>
  <c r="D321" i="5"/>
  <c r="C321" i="5" s="1"/>
  <c r="G320" i="5"/>
  <c r="G319" i="5" s="1"/>
  <c r="C319" i="5" s="1"/>
  <c r="C318" i="5"/>
  <c r="C317" i="5"/>
  <c r="G316" i="5"/>
  <c r="C306" i="5"/>
  <c r="C305" i="5"/>
  <c r="C304" i="5"/>
  <c r="G303" i="5"/>
  <c r="C303" i="5" s="1"/>
  <c r="G302" i="5"/>
  <c r="C302" i="5" s="1"/>
  <c r="C301" i="5"/>
  <c r="C300" i="5"/>
  <c r="C297" i="5"/>
  <c r="G296" i="5"/>
  <c r="C296" i="5" s="1"/>
  <c r="G295" i="5"/>
  <c r="G290" i="5" s="1"/>
  <c r="C294" i="5"/>
  <c r="C293" i="5"/>
  <c r="G292" i="5"/>
  <c r="C292" i="5" s="1"/>
  <c r="C289" i="5"/>
  <c r="C288" i="5"/>
  <c r="G284" i="5"/>
  <c r="C284" i="5" s="1"/>
  <c r="G283" i="5"/>
  <c r="C283" i="5" s="1"/>
  <c r="C274" i="5"/>
  <c r="G273" i="5"/>
  <c r="C273" i="5" s="1"/>
  <c r="G272" i="5"/>
  <c r="G269" i="5" s="1"/>
  <c r="G271" i="5"/>
  <c r="C271" i="5" s="1"/>
  <c r="C266" i="5"/>
  <c r="G265" i="5"/>
  <c r="C265" i="5" s="1"/>
  <c r="C264" i="5"/>
  <c r="G263" i="5"/>
  <c r="C263" i="5" s="1"/>
  <c r="C262" i="5"/>
  <c r="G261" i="5"/>
  <c r="C261" i="5" s="1"/>
  <c r="C260" i="5"/>
  <c r="G259" i="5"/>
  <c r="C259" i="5" s="1"/>
  <c r="C258" i="5"/>
  <c r="G257" i="5"/>
  <c r="C257" i="5" s="1"/>
  <c r="G256" i="5"/>
  <c r="C256" i="5" s="1"/>
  <c r="G255" i="5"/>
  <c r="C255" i="5" s="1"/>
  <c r="C248" i="5"/>
  <c r="C247" i="5"/>
  <c r="C246" i="5"/>
  <c r="G245" i="5"/>
  <c r="C245" i="5" s="1"/>
  <c r="C244" i="5"/>
  <c r="G243" i="5"/>
  <c r="C243" i="5" s="1"/>
  <c r="C242" i="5"/>
  <c r="C241" i="5"/>
  <c r="C240" i="5"/>
  <c r="G239" i="5"/>
  <c r="C239" i="5" s="1"/>
  <c r="C238" i="5"/>
  <c r="G237" i="5"/>
  <c r="C237" i="5" s="1"/>
  <c r="C236" i="5"/>
  <c r="G235" i="5"/>
  <c r="C235" i="5" s="1"/>
  <c r="C234" i="5"/>
  <c r="C233" i="5"/>
  <c r="C232" i="5"/>
  <c r="C231" i="5"/>
  <c r="C230" i="5"/>
  <c r="C229" i="5"/>
  <c r="C228" i="5"/>
  <c r="G227" i="5"/>
  <c r="C227" i="5" s="1"/>
  <c r="C226" i="5"/>
  <c r="C225" i="5"/>
  <c r="C224" i="5"/>
  <c r="C223" i="5"/>
  <c r="G222" i="5"/>
  <c r="C222" i="5" s="1"/>
  <c r="C221" i="5"/>
  <c r="G220" i="5"/>
  <c r="C220" i="5" s="1"/>
  <c r="C219" i="5"/>
  <c r="C218" i="5"/>
  <c r="C217" i="5"/>
  <c r="C216" i="5"/>
  <c r="C215" i="5"/>
  <c r="G214" i="5"/>
  <c r="C214" i="5" s="1"/>
  <c r="G213" i="5"/>
  <c r="G208" i="5" s="1"/>
  <c r="C208" i="5" s="1"/>
  <c r="G212" i="5"/>
  <c r="C202" i="5"/>
  <c r="G201" i="5"/>
  <c r="C201" i="5" s="1"/>
  <c r="C200" i="5"/>
  <c r="G199" i="5"/>
  <c r="C199" i="5" s="1"/>
  <c r="C198" i="5"/>
  <c r="G197" i="5"/>
  <c r="C197" i="5" s="1"/>
  <c r="C196" i="5"/>
  <c r="C195" i="5"/>
  <c r="C194" i="5"/>
  <c r="G193" i="5"/>
  <c r="C193" i="5" s="1"/>
  <c r="C192" i="5"/>
  <c r="G191" i="5"/>
  <c r="C191" i="5" s="1"/>
  <c r="C190" i="5"/>
  <c r="G189" i="5"/>
  <c r="C189" i="5" s="1"/>
  <c r="G165" i="5"/>
  <c r="G162" i="5" s="1"/>
  <c r="C162" i="5" s="1"/>
  <c r="C188" i="5"/>
  <c r="C187" i="5"/>
  <c r="C186" i="5"/>
  <c r="G185" i="5"/>
  <c r="C185" i="5" s="1"/>
  <c r="G182" i="5"/>
  <c r="C164" i="5"/>
  <c r="C163" i="5"/>
  <c r="C160" i="5"/>
  <c r="G159" i="5"/>
  <c r="C159" i="5" s="1"/>
  <c r="C158" i="5"/>
  <c r="C157" i="5"/>
  <c r="C156" i="5"/>
  <c r="C155" i="5"/>
  <c r="C154" i="5"/>
  <c r="C153" i="5"/>
  <c r="G152" i="5"/>
  <c r="C152" i="5" s="1"/>
  <c r="C151" i="5"/>
  <c r="C150" i="5"/>
  <c r="G149" i="5"/>
  <c r="C149" i="5" s="1"/>
  <c r="G148" i="5"/>
  <c r="G146" i="5" s="1"/>
  <c r="C146" i="5" s="1"/>
  <c r="C147" i="5"/>
  <c r="C143" i="5"/>
  <c r="C140" i="5"/>
  <c r="G139" i="5"/>
  <c r="C139" i="5" s="1"/>
  <c r="C138" i="5"/>
  <c r="C137" i="5"/>
  <c r="G136" i="5"/>
  <c r="G135" i="5" s="1"/>
  <c r="C135" i="5" s="1"/>
  <c r="C133" i="5"/>
  <c r="C132" i="5"/>
  <c r="G131" i="5"/>
  <c r="C131" i="5" s="1"/>
  <c r="C130" i="5"/>
  <c r="G129" i="5"/>
  <c r="C129" i="5"/>
  <c r="C128" i="5"/>
  <c r="C127" i="5"/>
  <c r="C126" i="5"/>
  <c r="C125" i="5"/>
  <c r="C124" i="5"/>
  <c r="C123" i="5"/>
  <c r="G122" i="5"/>
  <c r="G118" i="5" s="1"/>
  <c r="C122" i="5"/>
  <c r="G121" i="5"/>
  <c r="G120" i="5" s="1"/>
  <c r="C120" i="5" s="1"/>
  <c r="C110" i="5"/>
  <c r="G109" i="5"/>
  <c r="C109" i="5"/>
  <c r="C108" i="5"/>
  <c r="G107" i="5"/>
  <c r="C107" i="5" s="1"/>
  <c r="G106" i="5"/>
  <c r="C106" i="5"/>
  <c r="C100" i="5"/>
  <c r="G99" i="5"/>
  <c r="C99" i="5" s="1"/>
  <c r="C98" i="5"/>
  <c r="G97" i="5"/>
  <c r="C97" i="5" s="1"/>
  <c r="G96" i="5"/>
  <c r="C96" i="5" s="1"/>
  <c r="C88" i="5"/>
  <c r="G87" i="5"/>
  <c r="C87" i="5"/>
  <c r="C82" i="5"/>
  <c r="G81" i="5"/>
  <c r="C81" i="5" s="1"/>
  <c r="C80" i="5"/>
  <c r="G79" i="5"/>
  <c r="C79" i="5" s="1"/>
  <c r="C78" i="5"/>
  <c r="G77" i="5"/>
  <c r="C77" i="5"/>
  <c r="C76" i="5"/>
  <c r="G75" i="5"/>
  <c r="C75" i="5" s="1"/>
  <c r="C74" i="5"/>
  <c r="G73" i="5"/>
  <c r="C73" i="5" s="1"/>
  <c r="C72" i="5"/>
  <c r="G71" i="5"/>
  <c r="C71" i="5" s="1"/>
  <c r="C66" i="5"/>
  <c r="G65" i="5"/>
  <c r="C65" i="5" s="1"/>
  <c r="G62" i="5"/>
  <c r="C62" i="5" s="1"/>
  <c r="G61" i="5"/>
  <c r="C61" i="5" s="1"/>
  <c r="G60" i="5"/>
  <c r="C40" i="5"/>
  <c r="G39" i="5"/>
  <c r="C39" i="5" s="1"/>
  <c r="C38" i="5"/>
  <c r="G37" i="5"/>
  <c r="C37" i="5"/>
  <c r="C36" i="5"/>
  <c r="G35" i="5"/>
  <c r="C35" i="5" s="1"/>
  <c r="C34" i="5"/>
  <c r="G33" i="5"/>
  <c r="C33" i="5" s="1"/>
  <c r="C32" i="5"/>
  <c r="G31" i="5"/>
  <c r="C31" i="5" s="1"/>
  <c r="G29" i="5"/>
  <c r="G28" i="5"/>
  <c r="G23" i="5" s="1"/>
  <c r="C23" i="5" s="1"/>
  <c r="C28" i="5"/>
  <c r="G27" i="5"/>
  <c r="C27" i="5" s="1"/>
  <c r="C26" i="5"/>
  <c r="G21" i="5"/>
  <c r="G18" i="5"/>
  <c r="G11" i="5"/>
  <c r="C11" i="5" s="1"/>
  <c r="G92" i="5" l="1"/>
  <c r="C92" i="5" s="1"/>
  <c r="C320" i="5"/>
  <c r="C328" i="5"/>
  <c r="G56" i="5"/>
  <c r="C56" i="5" s="1"/>
  <c r="G59" i="5"/>
  <c r="C59" i="5" s="1"/>
  <c r="C272" i="5"/>
  <c r="G299" i="5"/>
  <c r="C299" i="5" s="1"/>
  <c r="G315" i="5"/>
  <c r="C315" i="5" s="1"/>
  <c r="C336" i="5"/>
  <c r="G360" i="5"/>
  <c r="C360" i="5" s="1"/>
  <c r="G55" i="5"/>
  <c r="C55" i="5" s="1"/>
  <c r="C60" i="5"/>
  <c r="C148" i="5"/>
  <c r="C332" i="5"/>
  <c r="G15" i="5"/>
  <c r="C15" i="5" s="1"/>
  <c r="G57" i="5"/>
  <c r="C57" i="5" s="1"/>
  <c r="G94" i="5"/>
  <c r="C94" i="5" s="1"/>
  <c r="G117" i="5"/>
  <c r="C117" i="5" s="1"/>
  <c r="C213" i="5"/>
  <c r="G311" i="5"/>
  <c r="C324" i="5"/>
  <c r="G144" i="5"/>
  <c r="C121" i="5"/>
  <c r="C136" i="5"/>
  <c r="C295" i="5"/>
  <c r="C340" i="5"/>
  <c r="C17" i="6"/>
  <c r="I5" i="6"/>
  <c r="C319" i="6"/>
  <c r="I14" i="6"/>
  <c r="C14" i="6" s="1"/>
  <c r="C294" i="6"/>
  <c r="C13" i="6"/>
  <c r="H10" i="6"/>
  <c r="J8" i="6"/>
  <c r="J5" i="6" s="1"/>
  <c r="H8" i="6"/>
  <c r="C20" i="6"/>
  <c r="C116" i="6"/>
  <c r="C291" i="6"/>
  <c r="C296" i="6"/>
  <c r="G112" i="6"/>
  <c r="C112" i="6" s="1"/>
  <c r="C113" i="6"/>
  <c r="C12" i="6"/>
  <c r="G7" i="6"/>
  <c r="G10" i="6"/>
  <c r="C269" i="5"/>
  <c r="G268" i="5"/>
  <c r="C268" i="5" s="1"/>
  <c r="G252" i="5"/>
  <c r="C252" i="5" s="1"/>
  <c r="G211" i="5"/>
  <c r="C211" i="5" s="1"/>
  <c r="G114" i="5"/>
  <c r="C114" i="5" s="1"/>
  <c r="G90" i="5"/>
  <c r="C90" i="5" s="1"/>
  <c r="C379" i="5"/>
  <c r="G376" i="5"/>
  <c r="C376" i="5" s="1"/>
  <c r="C18" i="5"/>
  <c r="G9" i="5"/>
  <c r="C9" i="5" s="1"/>
  <c r="G25" i="5"/>
  <c r="C25" i="5" s="1"/>
  <c r="G22" i="5"/>
  <c r="C22" i="5" s="1"/>
  <c r="G105" i="5"/>
  <c r="C105" i="5" s="1"/>
  <c r="G17" i="5"/>
  <c r="C17" i="5" s="1"/>
  <c r="G116" i="5"/>
  <c r="C116" i="5" s="1"/>
  <c r="G113" i="5"/>
  <c r="G254" i="5"/>
  <c r="C254" i="5" s="1"/>
  <c r="G251" i="5"/>
  <c r="C311" i="5"/>
  <c r="C316" i="5"/>
  <c r="G312" i="5"/>
  <c r="C312" i="5" s="1"/>
  <c r="C357" i="5"/>
  <c r="G355" i="5"/>
  <c r="C355" i="5" s="1"/>
  <c r="G12" i="5"/>
  <c r="C165" i="5"/>
  <c r="G207" i="5"/>
  <c r="G209" i="5"/>
  <c r="C209" i="5" s="1"/>
  <c r="G287" i="5"/>
  <c r="C287" i="5" s="1"/>
  <c r="C290" i="5"/>
  <c r="G285" i="5"/>
  <c r="C285" i="5" s="1"/>
  <c r="G314" i="5"/>
  <c r="C314" i="5" s="1"/>
  <c r="G16" i="5"/>
  <c r="C21" i="5"/>
  <c r="G103" i="5"/>
  <c r="C118" i="5"/>
  <c r="G13" i="5"/>
  <c r="C212" i="5"/>
  <c r="G374" i="5"/>
  <c r="G54" i="5" l="1"/>
  <c r="C54" i="5" s="1"/>
  <c r="C144" i="5"/>
  <c r="G142" i="5"/>
  <c r="C142" i="5" s="1"/>
  <c r="G6" i="5"/>
  <c r="C6" i="5" s="1"/>
  <c r="C10" i="6"/>
  <c r="C8" i="6"/>
  <c r="H5" i="6"/>
  <c r="C7" i="6"/>
  <c r="G5" i="6"/>
  <c r="G20" i="5"/>
  <c r="C20" i="5" s="1"/>
  <c r="C374" i="5"/>
  <c r="G371" i="5"/>
  <c r="C371" i="5" s="1"/>
  <c r="C16" i="5"/>
  <c r="G14" i="5"/>
  <c r="C14" i="5" s="1"/>
  <c r="G206" i="5"/>
  <c r="C206" i="5" s="1"/>
  <c r="C207" i="5"/>
  <c r="G282" i="5"/>
  <c r="C282" i="5" s="1"/>
  <c r="G102" i="5"/>
  <c r="C102" i="5" s="1"/>
  <c r="C103" i="5"/>
  <c r="C251" i="5"/>
  <c r="G250" i="5"/>
  <c r="C250" i="5" s="1"/>
  <c r="C12" i="5"/>
  <c r="G7" i="5"/>
  <c r="G10" i="5"/>
  <c r="C10" i="5" s="1"/>
  <c r="C13" i="5"/>
  <c r="G8" i="5"/>
  <c r="C8" i="5" s="1"/>
  <c r="G310" i="5"/>
  <c r="C310" i="5" s="1"/>
  <c r="C113" i="5"/>
  <c r="G112" i="5"/>
  <c r="C112" i="5" s="1"/>
  <c r="C5" i="6" l="1"/>
  <c r="C7" i="5"/>
  <c r="G5" i="5"/>
  <c r="C5" i="5" s="1"/>
  <c r="G211" i="4" l="1"/>
  <c r="G27" i="4"/>
  <c r="G364" i="4" l="1"/>
  <c r="G182" i="4" l="1"/>
  <c r="G149" i="4"/>
  <c r="G129" i="4"/>
  <c r="G29" i="4" l="1"/>
  <c r="C382" i="4"/>
  <c r="G381" i="4"/>
  <c r="C381" i="4" s="1"/>
  <c r="C380" i="4"/>
  <c r="G377" i="4"/>
  <c r="G372" i="4" s="1"/>
  <c r="C377" i="4"/>
  <c r="C367" i="4"/>
  <c r="C366" i="4"/>
  <c r="C365" i="4"/>
  <c r="C364" i="4"/>
  <c r="C363" i="4"/>
  <c r="C362" i="4"/>
  <c r="G361" i="4"/>
  <c r="G356" i="4" s="1"/>
  <c r="C356" i="4" s="1"/>
  <c r="G360" i="4"/>
  <c r="C360" i="4" s="1"/>
  <c r="C359" i="4"/>
  <c r="C354" i="4"/>
  <c r="C339" i="4"/>
  <c r="J338" i="4"/>
  <c r="I338" i="4"/>
  <c r="H338" i="4"/>
  <c r="G338" i="4"/>
  <c r="F338" i="4"/>
  <c r="E338" i="4"/>
  <c r="D338" i="4"/>
  <c r="C337" i="4"/>
  <c r="C336" i="4"/>
  <c r="C335" i="4"/>
  <c r="J334" i="4"/>
  <c r="I334" i="4"/>
  <c r="H334" i="4"/>
  <c r="G334" i="4"/>
  <c r="F334" i="4"/>
  <c r="E334" i="4"/>
  <c r="D334" i="4"/>
  <c r="C333" i="4"/>
  <c r="C332" i="4"/>
  <c r="C331" i="4"/>
  <c r="J330" i="4"/>
  <c r="I330" i="4"/>
  <c r="H330" i="4"/>
  <c r="G330" i="4"/>
  <c r="F330" i="4"/>
  <c r="E330" i="4"/>
  <c r="D330" i="4"/>
  <c r="C329" i="4"/>
  <c r="C328" i="4"/>
  <c r="C327" i="4"/>
  <c r="J326" i="4"/>
  <c r="I326" i="4"/>
  <c r="H326" i="4"/>
  <c r="G326" i="4"/>
  <c r="F326" i="4"/>
  <c r="E326" i="4"/>
  <c r="D326" i="4"/>
  <c r="C325" i="4"/>
  <c r="C324" i="4"/>
  <c r="C323" i="4"/>
  <c r="J322" i="4"/>
  <c r="I322" i="4"/>
  <c r="H322" i="4"/>
  <c r="G322" i="4"/>
  <c r="F322" i="4"/>
  <c r="E322" i="4"/>
  <c r="D322" i="4"/>
  <c r="C321" i="4"/>
  <c r="C320" i="4"/>
  <c r="D319" i="4"/>
  <c r="C319" i="4" s="1"/>
  <c r="G318" i="4"/>
  <c r="C318" i="4" s="1"/>
  <c r="C316" i="4"/>
  <c r="C315" i="4"/>
  <c r="G314" i="4"/>
  <c r="G310" i="4" s="1"/>
  <c r="C310" i="4" s="1"/>
  <c r="C304" i="4"/>
  <c r="G303" i="4"/>
  <c r="C303" i="4" s="1"/>
  <c r="C302" i="4"/>
  <c r="G301" i="4"/>
  <c r="C301" i="4" s="1"/>
  <c r="G300" i="4"/>
  <c r="C300" i="4" s="1"/>
  <c r="C299" i="4"/>
  <c r="C298" i="4"/>
  <c r="C295" i="4"/>
  <c r="G294" i="4"/>
  <c r="C294" i="4" s="1"/>
  <c r="G293" i="4"/>
  <c r="C293" i="4" s="1"/>
  <c r="C292" i="4"/>
  <c r="C291" i="4"/>
  <c r="C287" i="4"/>
  <c r="C286" i="4"/>
  <c r="G282" i="4"/>
  <c r="C282" i="4" s="1"/>
  <c r="G281" i="4"/>
  <c r="C281" i="4" s="1"/>
  <c r="C272" i="4"/>
  <c r="G271" i="4"/>
  <c r="C271" i="4" s="1"/>
  <c r="G270" i="4"/>
  <c r="G269" i="4" s="1"/>
  <c r="C269" i="4" s="1"/>
  <c r="C264" i="4"/>
  <c r="G263" i="4"/>
  <c r="C263" i="4" s="1"/>
  <c r="C262" i="4"/>
  <c r="G261" i="4"/>
  <c r="C261" i="4" s="1"/>
  <c r="C260" i="4"/>
  <c r="G259" i="4"/>
  <c r="C259" i="4" s="1"/>
  <c r="C258" i="4"/>
  <c r="G257" i="4"/>
  <c r="C257" i="4" s="1"/>
  <c r="C256" i="4"/>
  <c r="G255" i="4"/>
  <c r="C255" i="4" s="1"/>
  <c r="G254" i="4"/>
  <c r="G253" i="4"/>
  <c r="G249" i="4" s="1"/>
  <c r="C246" i="4"/>
  <c r="C245" i="4"/>
  <c r="C244" i="4"/>
  <c r="G243" i="4"/>
  <c r="C243" i="4" s="1"/>
  <c r="C242" i="4"/>
  <c r="G241" i="4"/>
  <c r="C241" i="4" s="1"/>
  <c r="C240" i="4"/>
  <c r="C239" i="4"/>
  <c r="C238" i="4"/>
  <c r="G237" i="4"/>
  <c r="C237" i="4" s="1"/>
  <c r="C236" i="4"/>
  <c r="G235" i="4"/>
  <c r="C235" i="4" s="1"/>
  <c r="C234" i="4"/>
  <c r="G233" i="4"/>
  <c r="C233" i="4" s="1"/>
  <c r="C232" i="4"/>
  <c r="C231" i="4"/>
  <c r="C230" i="4"/>
  <c r="C229" i="4"/>
  <c r="C228" i="4"/>
  <c r="C227" i="4"/>
  <c r="C226" i="4"/>
  <c r="G225" i="4"/>
  <c r="C225" i="4" s="1"/>
  <c r="C224" i="4"/>
  <c r="C223" i="4"/>
  <c r="C222" i="4"/>
  <c r="C221" i="4"/>
  <c r="G220" i="4"/>
  <c r="C220" i="4" s="1"/>
  <c r="C219" i="4"/>
  <c r="G218" i="4"/>
  <c r="C218" i="4" s="1"/>
  <c r="C217" i="4"/>
  <c r="C216" i="4"/>
  <c r="C215" i="4"/>
  <c r="C214" i="4"/>
  <c r="C213" i="4"/>
  <c r="G212" i="4"/>
  <c r="C212" i="4" s="1"/>
  <c r="C211" i="4"/>
  <c r="G210" i="4"/>
  <c r="C210" i="4" s="1"/>
  <c r="G207" i="4"/>
  <c r="C207" i="4" s="1"/>
  <c r="C202" i="4"/>
  <c r="G201" i="4"/>
  <c r="C201" i="4" s="1"/>
  <c r="C200" i="4"/>
  <c r="G199" i="4"/>
  <c r="C199" i="4" s="1"/>
  <c r="C198" i="4"/>
  <c r="G197" i="4"/>
  <c r="C197" i="4" s="1"/>
  <c r="C196" i="4"/>
  <c r="C195" i="4"/>
  <c r="C194" i="4"/>
  <c r="G193" i="4"/>
  <c r="C193" i="4" s="1"/>
  <c r="C192" i="4"/>
  <c r="G191" i="4"/>
  <c r="C191" i="4" s="1"/>
  <c r="C190" i="4"/>
  <c r="G189" i="4"/>
  <c r="C189" i="4" s="1"/>
  <c r="G188" i="4"/>
  <c r="C188" i="4" s="1"/>
  <c r="C187" i="4"/>
  <c r="C186" i="4"/>
  <c r="C164" i="4"/>
  <c r="C163" i="4"/>
  <c r="C160" i="4"/>
  <c r="G159" i="4"/>
  <c r="C159" i="4" s="1"/>
  <c r="C158" i="4"/>
  <c r="C157" i="4"/>
  <c r="C156" i="4"/>
  <c r="C155" i="4"/>
  <c r="C154" i="4"/>
  <c r="C153" i="4"/>
  <c r="G152" i="4"/>
  <c r="C152" i="4" s="1"/>
  <c r="C151" i="4"/>
  <c r="C150" i="4"/>
  <c r="C149" i="4"/>
  <c r="G148" i="4"/>
  <c r="G146" i="4" s="1"/>
  <c r="C146" i="4" s="1"/>
  <c r="C147" i="4"/>
  <c r="C143" i="4"/>
  <c r="C140" i="4"/>
  <c r="G139" i="4"/>
  <c r="C139" i="4" s="1"/>
  <c r="C138" i="4"/>
  <c r="C137" i="4"/>
  <c r="G136" i="4"/>
  <c r="C136" i="4" s="1"/>
  <c r="C133" i="4"/>
  <c r="C132" i="4"/>
  <c r="G131" i="4"/>
  <c r="C131" i="4" s="1"/>
  <c r="C130" i="4"/>
  <c r="C129" i="4"/>
  <c r="C128" i="4"/>
  <c r="C127" i="4"/>
  <c r="C126" i="4"/>
  <c r="C125" i="4"/>
  <c r="C124" i="4"/>
  <c r="C123" i="4"/>
  <c r="G122" i="4"/>
  <c r="G118" i="4" s="1"/>
  <c r="G121" i="4"/>
  <c r="C121" i="4" s="1"/>
  <c r="C110" i="4"/>
  <c r="G109" i="4"/>
  <c r="C109" i="4" s="1"/>
  <c r="C108" i="4"/>
  <c r="G107" i="4"/>
  <c r="C107" i="4" s="1"/>
  <c r="G106" i="4"/>
  <c r="G105" i="4" s="1"/>
  <c r="C105" i="4" s="1"/>
  <c r="C100" i="4"/>
  <c r="G99" i="4"/>
  <c r="C99" i="4" s="1"/>
  <c r="C98" i="4"/>
  <c r="G97" i="4"/>
  <c r="C97" i="4" s="1"/>
  <c r="G96" i="4"/>
  <c r="G94" i="4" s="1"/>
  <c r="C94" i="4" s="1"/>
  <c r="C88" i="4"/>
  <c r="G87" i="4"/>
  <c r="C87" i="4" s="1"/>
  <c r="C82" i="4"/>
  <c r="G81" i="4"/>
  <c r="C81" i="4" s="1"/>
  <c r="C80" i="4"/>
  <c r="G79" i="4"/>
  <c r="C79" i="4" s="1"/>
  <c r="C78" i="4"/>
  <c r="G77" i="4"/>
  <c r="C77" i="4" s="1"/>
  <c r="C76" i="4"/>
  <c r="G75" i="4"/>
  <c r="C75" i="4" s="1"/>
  <c r="C74" i="4"/>
  <c r="G73" i="4"/>
  <c r="C73" i="4" s="1"/>
  <c r="C72" i="4"/>
  <c r="G71" i="4"/>
  <c r="C71" i="4" s="1"/>
  <c r="C66" i="4"/>
  <c r="G65" i="4"/>
  <c r="C65" i="4" s="1"/>
  <c r="G62" i="4"/>
  <c r="G57" i="4" s="1"/>
  <c r="C57" i="4" s="1"/>
  <c r="G61" i="4"/>
  <c r="G60" i="4"/>
  <c r="G55" i="4" s="1"/>
  <c r="C40" i="4"/>
  <c r="G39" i="4"/>
  <c r="C39" i="4" s="1"/>
  <c r="C38" i="4"/>
  <c r="G37" i="4"/>
  <c r="C37" i="4" s="1"/>
  <c r="C36" i="4"/>
  <c r="G35" i="4"/>
  <c r="C35" i="4" s="1"/>
  <c r="C34" i="4"/>
  <c r="G33" i="4"/>
  <c r="C33" i="4" s="1"/>
  <c r="C32" i="4"/>
  <c r="G31" i="4"/>
  <c r="C31" i="4" s="1"/>
  <c r="G28" i="4"/>
  <c r="C27" i="4"/>
  <c r="C26" i="4"/>
  <c r="G22" i="4"/>
  <c r="C22" i="4" s="1"/>
  <c r="G21" i="4"/>
  <c r="C21" i="4" s="1"/>
  <c r="G18" i="4"/>
  <c r="G9" i="4" s="1"/>
  <c r="C9" i="4" s="1"/>
  <c r="G11" i="4"/>
  <c r="G129" i="1"/>
  <c r="C410" i="1"/>
  <c r="G410" i="1"/>
  <c r="G405" i="1" s="1"/>
  <c r="C413" i="1"/>
  <c r="C414" i="1"/>
  <c r="C415" i="1"/>
  <c r="G414" i="1"/>
  <c r="G330" i="1"/>
  <c r="G407" i="1" l="1"/>
  <c r="C407" i="1" s="1"/>
  <c r="C314" i="4"/>
  <c r="G374" i="4"/>
  <c r="C374" i="4" s="1"/>
  <c r="G205" i="4"/>
  <c r="C205" i="4" s="1"/>
  <c r="C18" i="4"/>
  <c r="C96" i="4"/>
  <c r="G297" i="4"/>
  <c r="C297" i="4" s="1"/>
  <c r="G267" i="4"/>
  <c r="G266" i="4" s="1"/>
  <c r="C266" i="4" s="1"/>
  <c r="C334" i="4"/>
  <c r="C270" i="4"/>
  <c r="G290" i="4"/>
  <c r="C290" i="4" s="1"/>
  <c r="G288" i="4"/>
  <c r="G13" i="4" s="1"/>
  <c r="C13" i="4" s="1"/>
  <c r="C62" i="4"/>
  <c r="C372" i="4"/>
  <c r="G369" i="4"/>
  <c r="C369" i="4" s="1"/>
  <c r="G117" i="4"/>
  <c r="C117" i="4" s="1"/>
  <c r="G59" i="4"/>
  <c r="C59" i="4" s="1"/>
  <c r="G120" i="4"/>
  <c r="C120" i="4" s="1"/>
  <c r="C60" i="4"/>
  <c r="C253" i="4"/>
  <c r="C330" i="4"/>
  <c r="G355" i="4"/>
  <c r="C55" i="4"/>
  <c r="G56" i="4"/>
  <c r="C56" i="4" s="1"/>
  <c r="C326" i="4"/>
  <c r="G92" i="4"/>
  <c r="G252" i="4"/>
  <c r="C252" i="4" s="1"/>
  <c r="G313" i="4"/>
  <c r="G312" i="4" s="1"/>
  <c r="C312" i="4" s="1"/>
  <c r="G317" i="4"/>
  <c r="C317" i="4" s="1"/>
  <c r="C322" i="4"/>
  <c r="G15" i="4"/>
  <c r="C15" i="4" s="1"/>
  <c r="C61" i="4"/>
  <c r="C122" i="4"/>
  <c r="C338" i="4"/>
  <c r="C361" i="4"/>
  <c r="G358" i="4"/>
  <c r="C358" i="4" s="1"/>
  <c r="G209" i="4"/>
  <c r="C209" i="4" s="1"/>
  <c r="G206" i="4"/>
  <c r="C206" i="4" s="1"/>
  <c r="G185" i="4"/>
  <c r="C185" i="4" s="1"/>
  <c r="G165" i="4"/>
  <c r="G144" i="4"/>
  <c r="G142" i="4" s="1"/>
  <c r="C142" i="4" s="1"/>
  <c r="C148" i="4"/>
  <c r="G135" i="4"/>
  <c r="C135" i="4" s="1"/>
  <c r="G103" i="4"/>
  <c r="C106" i="4"/>
  <c r="C28" i="4"/>
  <c r="G23" i="4"/>
  <c r="C23" i="4" s="1"/>
  <c r="G283" i="4"/>
  <c r="C283" i="4" s="1"/>
  <c r="G25" i="4"/>
  <c r="C25" i="4" s="1"/>
  <c r="C118" i="4"/>
  <c r="G114" i="4"/>
  <c r="C114" i="4" s="1"/>
  <c r="G285" i="4"/>
  <c r="C285" i="4" s="1"/>
  <c r="G17" i="4"/>
  <c r="C17" i="4" s="1"/>
  <c r="C11" i="4"/>
  <c r="C249" i="4"/>
  <c r="C254" i="4"/>
  <c r="G250" i="4"/>
  <c r="C250" i="4" s="1"/>
  <c r="C355" i="4"/>
  <c r="G353" i="4"/>
  <c r="C353" i="4" s="1"/>
  <c r="G402" i="1"/>
  <c r="C402" i="1" s="1"/>
  <c r="C405" i="1"/>
  <c r="G284" i="1"/>
  <c r="C284" i="1" s="1"/>
  <c r="G282" i="1"/>
  <c r="C282" i="1" s="1"/>
  <c r="G276" i="1"/>
  <c r="G261" i="1"/>
  <c r="G259" i="1"/>
  <c r="C259" i="1" s="1"/>
  <c r="G236" i="1"/>
  <c r="C236" i="1" s="1"/>
  <c r="G215" i="1"/>
  <c r="G140" i="1"/>
  <c r="C140" i="1" s="1"/>
  <c r="G101" i="1"/>
  <c r="G99" i="1" s="1"/>
  <c r="C99" i="1" s="1"/>
  <c r="C106" i="1"/>
  <c r="C107" i="1"/>
  <c r="G106" i="1"/>
  <c r="C103" i="1"/>
  <c r="G102" i="1"/>
  <c r="C102" i="1" s="1"/>
  <c r="C81" i="1"/>
  <c r="G80" i="1"/>
  <c r="C80" i="1" s="1"/>
  <c r="C83" i="1"/>
  <c r="G82" i="1"/>
  <c r="C82" i="1" s="1"/>
  <c r="C77" i="1"/>
  <c r="G76" i="1"/>
  <c r="C76" i="1" s="1"/>
  <c r="C39" i="1"/>
  <c r="G38" i="1"/>
  <c r="C38" i="1" s="1"/>
  <c r="C32" i="1"/>
  <c r="G31" i="1"/>
  <c r="C31" i="1" s="1"/>
  <c r="G11" i="1"/>
  <c r="G393" i="1"/>
  <c r="G394" i="1"/>
  <c r="G389" i="1" s="1"/>
  <c r="C389" i="1" s="1"/>
  <c r="C387" i="1"/>
  <c r="C392" i="1"/>
  <c r="C393" i="1"/>
  <c r="C394" i="1"/>
  <c r="C395" i="1"/>
  <c r="C396" i="1"/>
  <c r="C397" i="1"/>
  <c r="C398" i="1"/>
  <c r="C399" i="1"/>
  <c r="C400" i="1"/>
  <c r="C348" i="1"/>
  <c r="C349" i="1"/>
  <c r="C350" i="1"/>
  <c r="C353" i="1"/>
  <c r="C354" i="1"/>
  <c r="C356" i="1"/>
  <c r="C357" i="1"/>
  <c r="C358" i="1"/>
  <c r="C360" i="1"/>
  <c r="C361" i="1"/>
  <c r="C362" i="1"/>
  <c r="C364" i="1"/>
  <c r="C365" i="1"/>
  <c r="C366" i="1"/>
  <c r="C368" i="1"/>
  <c r="C369" i="1"/>
  <c r="C370" i="1"/>
  <c r="C372" i="1"/>
  <c r="G351" i="1"/>
  <c r="G346" i="1" s="1"/>
  <c r="G347" i="1"/>
  <c r="C347" i="1" s="1"/>
  <c r="G367" i="1"/>
  <c r="G302" i="1"/>
  <c r="C302" i="1" s="1"/>
  <c r="G303" i="1"/>
  <c r="C303" i="1" s="1"/>
  <c r="C307" i="1"/>
  <c r="C308" i="1"/>
  <c r="C312" i="1"/>
  <c r="C313" i="1"/>
  <c r="G314" i="1"/>
  <c r="G311" i="1" s="1"/>
  <c r="C311" i="1" s="1"/>
  <c r="G327" i="1"/>
  <c r="G324" i="1" s="1"/>
  <c r="C324" i="1" s="1"/>
  <c r="G328" i="1"/>
  <c r="C328" i="1" s="1"/>
  <c r="C325" i="1"/>
  <c r="C326" i="1"/>
  <c r="C327" i="1"/>
  <c r="C329" i="1"/>
  <c r="C330" i="1"/>
  <c r="C331" i="1"/>
  <c r="C316" i="1"/>
  <c r="G315" i="1"/>
  <c r="C315" i="1" s="1"/>
  <c r="G291" i="1"/>
  <c r="G288" i="1" s="1"/>
  <c r="G292" i="1"/>
  <c r="C292" i="1" s="1"/>
  <c r="C293" i="1"/>
  <c r="G275" i="1"/>
  <c r="G271" i="1" s="1"/>
  <c r="G274" i="1"/>
  <c r="C274" i="1" s="1"/>
  <c r="C279" i="1"/>
  <c r="C281" i="1"/>
  <c r="C283" i="1"/>
  <c r="C285" i="1"/>
  <c r="G280" i="1"/>
  <c r="C280" i="1" s="1"/>
  <c r="C276" i="1"/>
  <c r="C277" i="1"/>
  <c r="G278" i="1"/>
  <c r="C278" i="1" s="1"/>
  <c r="G18" i="1"/>
  <c r="G9" i="1" s="1"/>
  <c r="C9" i="1" s="1"/>
  <c r="G230" i="1"/>
  <c r="G225" i="1" s="1"/>
  <c r="C225" i="1" s="1"/>
  <c r="G229" i="1"/>
  <c r="G224" i="1" s="1"/>
  <c r="C224" i="1" s="1"/>
  <c r="G228" i="1"/>
  <c r="G223" i="1" s="1"/>
  <c r="C223" i="1" s="1"/>
  <c r="C11" i="1"/>
  <c r="G264" i="1"/>
  <c r="C264" i="1" s="1"/>
  <c r="C265" i="1"/>
  <c r="C266" i="1"/>
  <c r="C267" i="1"/>
  <c r="C261" i="1"/>
  <c r="G255" i="1"/>
  <c r="C255" i="1" s="1"/>
  <c r="C256" i="1"/>
  <c r="C257" i="1"/>
  <c r="C258" i="1"/>
  <c r="C260" i="1"/>
  <c r="C262" i="1"/>
  <c r="C263" i="1"/>
  <c r="C254" i="1"/>
  <c r="G253" i="1"/>
  <c r="C253" i="1" s="1"/>
  <c r="G243" i="1"/>
  <c r="C243" i="1" s="1"/>
  <c r="G238" i="1"/>
  <c r="C238" i="1" s="1"/>
  <c r="C231" i="1"/>
  <c r="C232" i="1"/>
  <c r="C233" i="1"/>
  <c r="C234" i="1"/>
  <c r="C235" i="1"/>
  <c r="C237" i="1"/>
  <c r="C239" i="1"/>
  <c r="C240" i="1"/>
  <c r="C241" i="1"/>
  <c r="C242" i="1"/>
  <c r="C244" i="1"/>
  <c r="C245" i="1"/>
  <c r="C246" i="1"/>
  <c r="C247" i="1"/>
  <c r="C248" i="1"/>
  <c r="C249" i="1"/>
  <c r="C250" i="1"/>
  <c r="C252" i="1"/>
  <c r="G251" i="1"/>
  <c r="C251" i="1" s="1"/>
  <c r="C174" i="1"/>
  <c r="C175" i="1"/>
  <c r="G199" i="1"/>
  <c r="G176" i="1" s="1"/>
  <c r="C218" i="1"/>
  <c r="C220" i="1"/>
  <c r="G219" i="1"/>
  <c r="C219" i="1" s="1"/>
  <c r="C197" i="1"/>
  <c r="C198" i="1"/>
  <c r="C201" i="1"/>
  <c r="G200" i="1"/>
  <c r="C200" i="1" s="1"/>
  <c r="C206" i="1"/>
  <c r="C207" i="1"/>
  <c r="C208" i="1"/>
  <c r="C209" i="1"/>
  <c r="C210" i="1"/>
  <c r="C211" i="1"/>
  <c r="C212" i="1"/>
  <c r="C213" i="1"/>
  <c r="C214" i="1"/>
  <c r="C215" i="1"/>
  <c r="C216" i="1"/>
  <c r="G217" i="1"/>
  <c r="C217" i="1" s="1"/>
  <c r="C205" i="1"/>
  <c r="G204" i="1"/>
  <c r="C204" i="1" s="1"/>
  <c r="C203" i="1"/>
  <c r="G202" i="1"/>
  <c r="C202" i="1" s="1"/>
  <c r="C152" i="1"/>
  <c r="G157" i="1"/>
  <c r="G153" i="1" s="1"/>
  <c r="G151" i="1" s="1"/>
  <c r="C156" i="1"/>
  <c r="C158" i="1"/>
  <c r="C159" i="1"/>
  <c r="C161" i="1"/>
  <c r="C162" i="1"/>
  <c r="C164" i="1"/>
  <c r="C165" i="1"/>
  <c r="C166" i="1"/>
  <c r="C167" i="1"/>
  <c r="C168" i="1"/>
  <c r="C169" i="1"/>
  <c r="C171" i="1"/>
  <c r="G170" i="1"/>
  <c r="C170" i="1" s="1"/>
  <c r="G163" i="1"/>
  <c r="C163" i="1" s="1"/>
  <c r="G160" i="1"/>
  <c r="C160" i="1" s="1"/>
  <c r="C146" i="1"/>
  <c r="C147" i="1"/>
  <c r="C149" i="1"/>
  <c r="G145" i="1"/>
  <c r="C145" i="1" s="1"/>
  <c r="G148" i="1"/>
  <c r="C148" i="1" s="1"/>
  <c r="G125" i="1"/>
  <c r="G128" i="1"/>
  <c r="C128" i="1" s="1"/>
  <c r="C129" i="1"/>
  <c r="C130" i="1"/>
  <c r="C131" i="1"/>
  <c r="C132" i="1"/>
  <c r="C133" i="1"/>
  <c r="C134" i="1"/>
  <c r="C135" i="1"/>
  <c r="C136" i="1"/>
  <c r="C137" i="1"/>
  <c r="C138" i="1"/>
  <c r="C139" i="1"/>
  <c r="C141" i="1"/>
  <c r="C142" i="1"/>
  <c r="G113" i="1"/>
  <c r="G110" i="1" s="1"/>
  <c r="C115" i="1"/>
  <c r="C117" i="1"/>
  <c r="G116" i="1"/>
  <c r="C116" i="1" s="1"/>
  <c r="G114" i="1"/>
  <c r="C114" i="1" s="1"/>
  <c r="G63" i="1"/>
  <c r="G15" i="1" s="1"/>
  <c r="G64" i="1"/>
  <c r="C64" i="1" s="1"/>
  <c r="G65" i="1"/>
  <c r="G60" i="1" s="1"/>
  <c r="C60" i="1" s="1"/>
  <c r="G92" i="1"/>
  <c r="C92" i="1" s="1"/>
  <c r="C93" i="1"/>
  <c r="C85" i="1"/>
  <c r="G84" i="1"/>
  <c r="C84" i="1" s="1"/>
  <c r="G78" i="1"/>
  <c r="C78" i="1" s="1"/>
  <c r="C79" i="1"/>
  <c r="C75" i="1"/>
  <c r="G74" i="1"/>
  <c r="C74" i="1" s="1"/>
  <c r="C69" i="1"/>
  <c r="G68" i="1"/>
  <c r="C68" i="1" s="1"/>
  <c r="G22" i="1"/>
  <c r="C22" i="1" s="1"/>
  <c r="G21" i="1"/>
  <c r="C26" i="1"/>
  <c r="C27" i="1"/>
  <c r="G28" i="1"/>
  <c r="G23" i="1" s="1"/>
  <c r="C23" i="1" s="1"/>
  <c r="C43" i="1"/>
  <c r="G42" i="1"/>
  <c r="C42" i="1" s="1"/>
  <c r="C41" i="1"/>
  <c r="G40" i="1"/>
  <c r="C40" i="1" s="1"/>
  <c r="C34" i="1"/>
  <c r="G33" i="1"/>
  <c r="C33" i="1" s="1"/>
  <c r="J371" i="1"/>
  <c r="I371" i="1"/>
  <c r="H371" i="1"/>
  <c r="G371" i="1"/>
  <c r="F371" i="1"/>
  <c r="E371" i="1"/>
  <c r="D371" i="1"/>
  <c r="J367" i="1"/>
  <c r="I367" i="1"/>
  <c r="H367" i="1"/>
  <c r="F367" i="1"/>
  <c r="E367" i="1"/>
  <c r="D367" i="1"/>
  <c r="J363" i="1"/>
  <c r="I363" i="1"/>
  <c r="H363" i="1"/>
  <c r="G363" i="1"/>
  <c r="F363" i="1"/>
  <c r="E363" i="1"/>
  <c r="D363" i="1"/>
  <c r="J359" i="1"/>
  <c r="I359" i="1"/>
  <c r="H359" i="1"/>
  <c r="G359" i="1"/>
  <c r="F359" i="1"/>
  <c r="E359" i="1"/>
  <c r="D359" i="1"/>
  <c r="J355" i="1"/>
  <c r="I355" i="1"/>
  <c r="H355" i="1"/>
  <c r="G355" i="1"/>
  <c r="F355" i="1"/>
  <c r="E355" i="1"/>
  <c r="D355" i="1"/>
  <c r="D352" i="1"/>
  <c r="C352" i="1" s="1"/>
  <c r="C351" i="1" l="1"/>
  <c r="C230" i="1"/>
  <c r="C314" i="1"/>
  <c r="G391" i="1"/>
  <c r="C391" i="1" s="1"/>
  <c r="C346" i="1"/>
  <c r="G345" i="1"/>
  <c r="C345" i="1" s="1"/>
  <c r="G287" i="1"/>
  <c r="C287" i="1" s="1"/>
  <c r="C288" i="1"/>
  <c r="C359" i="1"/>
  <c r="C371" i="1"/>
  <c r="C18" i="1"/>
  <c r="C355" i="1"/>
  <c r="C367" i="1"/>
  <c r="G144" i="1"/>
  <c r="C144" i="1" s="1"/>
  <c r="C291" i="1"/>
  <c r="G290" i="1"/>
  <c r="C290" i="1" s="1"/>
  <c r="G388" i="1"/>
  <c r="G386" i="1" s="1"/>
  <c r="C386" i="1" s="1"/>
  <c r="C363" i="1"/>
  <c r="C65" i="1"/>
  <c r="G13" i="1"/>
  <c r="C13" i="1" s="1"/>
  <c r="G309" i="1"/>
  <c r="G304" i="1" s="1"/>
  <c r="C304" i="1" s="1"/>
  <c r="G204" i="4"/>
  <c r="C204" i="4" s="1"/>
  <c r="C267" i="4"/>
  <c r="C144" i="4"/>
  <c r="C313" i="4"/>
  <c r="C288" i="4"/>
  <c r="G116" i="4"/>
  <c r="C116" i="4" s="1"/>
  <c r="G113" i="4"/>
  <c r="C113" i="4" s="1"/>
  <c r="G6" i="4"/>
  <c r="C6" i="4" s="1"/>
  <c r="G12" i="4"/>
  <c r="C12" i="4" s="1"/>
  <c r="G280" i="4"/>
  <c r="C280" i="4" s="1"/>
  <c r="G16" i="4"/>
  <c r="C16" i="4" s="1"/>
  <c r="G309" i="4"/>
  <c r="G308" i="4" s="1"/>
  <c r="C308" i="4" s="1"/>
  <c r="C92" i="4"/>
  <c r="G90" i="4"/>
  <c r="C90" i="4" s="1"/>
  <c r="G54" i="4"/>
  <c r="C54" i="4" s="1"/>
  <c r="G162" i="4"/>
  <c r="C162" i="4" s="1"/>
  <c r="C165" i="4"/>
  <c r="G102" i="4"/>
  <c r="C102" i="4" s="1"/>
  <c r="C103" i="4"/>
  <c r="G20" i="4"/>
  <c r="C20" i="4" s="1"/>
  <c r="G8" i="4"/>
  <c r="C8" i="4" s="1"/>
  <c r="G248" i="4"/>
  <c r="C248" i="4" s="1"/>
  <c r="G6" i="1"/>
  <c r="C6" i="1" s="1"/>
  <c r="G16" i="1"/>
  <c r="C16" i="1" s="1"/>
  <c r="C63" i="1"/>
  <c r="G112" i="1"/>
  <c r="C112" i="1" s="1"/>
  <c r="C157" i="1"/>
  <c r="G155" i="1"/>
  <c r="C155" i="1" s="1"/>
  <c r="G343" i="1"/>
  <c r="C343" i="1" s="1"/>
  <c r="G97" i="1"/>
  <c r="C113" i="1"/>
  <c r="G306" i="1"/>
  <c r="C306" i="1" s="1"/>
  <c r="G342" i="1"/>
  <c r="C388" i="1"/>
  <c r="C101" i="1"/>
  <c r="G270" i="1"/>
  <c r="C270" i="1" s="1"/>
  <c r="C228" i="1"/>
  <c r="C309" i="1"/>
  <c r="C199" i="1"/>
  <c r="G196" i="1"/>
  <c r="C196" i="1" s="1"/>
  <c r="G301" i="1"/>
  <c r="C301" i="1" s="1"/>
  <c r="C271" i="1"/>
  <c r="G269" i="1"/>
  <c r="C269" i="1" s="1"/>
  <c r="G273" i="1"/>
  <c r="C273" i="1" s="1"/>
  <c r="C229" i="1"/>
  <c r="G227" i="1"/>
  <c r="C227" i="1" s="1"/>
  <c r="G20" i="1"/>
  <c r="C20" i="1" s="1"/>
  <c r="G17" i="1"/>
  <c r="C15" i="1"/>
  <c r="C275" i="1"/>
  <c r="G222" i="1"/>
  <c r="C222" i="1" s="1"/>
  <c r="C110" i="1"/>
  <c r="G109" i="1"/>
  <c r="C109" i="1" s="1"/>
  <c r="C153" i="1"/>
  <c r="C151" i="1"/>
  <c r="C21" i="1"/>
  <c r="G59" i="1"/>
  <c r="C59" i="1" s="1"/>
  <c r="G124" i="1"/>
  <c r="G12" i="1" s="1"/>
  <c r="C28" i="1"/>
  <c r="G25" i="1"/>
  <c r="C25" i="1" s="1"/>
  <c r="G62" i="1"/>
  <c r="C62" i="1" s="1"/>
  <c r="G58" i="1"/>
  <c r="C176" i="1"/>
  <c r="G173" i="1"/>
  <c r="C173" i="1" s="1"/>
  <c r="G121" i="1"/>
  <c r="C125" i="1"/>
  <c r="G127" i="1"/>
  <c r="C127" i="1" s="1"/>
  <c r="G123" i="1" l="1"/>
  <c r="C123" i="1" s="1"/>
  <c r="G10" i="4"/>
  <c r="C10" i="4" s="1"/>
  <c r="G112" i="4"/>
  <c r="C112" i="4" s="1"/>
  <c r="G7" i="4"/>
  <c r="C7" i="4" s="1"/>
  <c r="G14" i="4"/>
  <c r="C14" i="4" s="1"/>
  <c r="C309" i="4"/>
  <c r="G95" i="1"/>
  <c r="C95" i="1" s="1"/>
  <c r="C97" i="1"/>
  <c r="G341" i="1"/>
  <c r="C341" i="1" s="1"/>
  <c r="C342" i="1"/>
  <c r="C12" i="1"/>
  <c r="G7" i="1"/>
  <c r="C7" i="1" s="1"/>
  <c r="G10" i="1"/>
  <c r="C10" i="1" s="1"/>
  <c r="G8" i="1"/>
  <c r="G14" i="1"/>
  <c r="C14" i="1" s="1"/>
  <c r="C17" i="1"/>
  <c r="C58" i="1"/>
  <c r="G57" i="1"/>
  <c r="C57" i="1" s="1"/>
  <c r="G120" i="1"/>
  <c r="C120" i="1" s="1"/>
  <c r="C124" i="1"/>
  <c r="C121" i="1"/>
  <c r="G119" i="1" l="1"/>
  <c r="C119" i="1" s="1"/>
  <c r="G5" i="4"/>
  <c r="C5" i="4" s="1"/>
  <c r="G5" i="1"/>
  <c r="C5" i="1" s="1"/>
  <c r="C8" i="1"/>
</calcChain>
</file>

<file path=xl/sharedStrings.xml><?xml version="1.0" encoding="utf-8"?>
<sst xmlns="http://schemas.openxmlformats.org/spreadsheetml/2006/main" count="4960" uniqueCount="374">
  <si>
    <t>План мероприятий по выполнению муниципальной программы</t>
  </si>
  <si>
    <t>№   строки</t>
  </si>
  <si>
    <t>Наименование мероприятия/ источники расходов на финансирование</t>
  </si>
  <si>
    <t>Объем расходов на выполнение мероприятия за счет всех источников ресурсного обеспечения, тыс. руб.</t>
  </si>
  <si>
    <t xml:space="preserve">Номера  целевых показателей,  
на достижение
   которых   
 направлены  
 мероприятия 
</t>
  </si>
  <si>
    <t>всего</t>
  </si>
  <si>
    <t xml:space="preserve">Всего по муниципальной программе, в том числе   </t>
  </si>
  <si>
    <t>x</t>
  </si>
  <si>
    <t xml:space="preserve">Федеральный бюджет       </t>
  </si>
  <si>
    <t xml:space="preserve">Областной бюджет         </t>
  </si>
  <si>
    <t xml:space="preserve">Местный бюджет           </t>
  </si>
  <si>
    <t xml:space="preserve">Капитальные вложения     </t>
  </si>
  <si>
    <t>Федеральный бюджет</t>
  </si>
  <si>
    <t xml:space="preserve">Прочие нужды             </t>
  </si>
  <si>
    <t>Подпрограмма 1 «Развитие местного самоуправления»</t>
  </si>
  <si>
    <t xml:space="preserve">Всего по подпрограмме,           в том числе    </t>
  </si>
  <si>
    <t>3. Прочие нужды</t>
  </si>
  <si>
    <t xml:space="preserve">Всего по направлению  «Прочие нужды»,                        в том числе    </t>
  </si>
  <si>
    <t>Мероприятие 1.1.                       Развитие кадровой политики в системе муниципального управления  и противодействие коррупции, всего, из них:</t>
  </si>
  <si>
    <t>1.1.1.,1.1.2.,1.1.3.,1.2.1.,1.3.1.,1.3.2.</t>
  </si>
  <si>
    <t>Мероприятие 1.2.                 Реализация комплекса официальных мероприятий, всего, из них:</t>
  </si>
  <si>
    <t>1.4.1.,1.4.2.,1.4.3</t>
  </si>
  <si>
    <t>Мероприятие 1.3.                       Развитие информационного общества, всего, из них:</t>
  </si>
  <si>
    <t>1.5.1.,1.5.2.,1.6.1.</t>
  </si>
  <si>
    <t xml:space="preserve">Мероприятие 1.4.   Мероприятия по информатизации муниципальных образований </t>
  </si>
  <si>
    <t>Местный бюджет</t>
  </si>
  <si>
    <t xml:space="preserve">Областной бюджет           </t>
  </si>
  <si>
    <t>Мероприятие 1.5.                   Создание условий для участия населения в осуществлении местного самоуправления, всего, из них:</t>
  </si>
  <si>
    <t>1.7.1.,1.7.2.</t>
  </si>
  <si>
    <t>Мероприятие 1.6.                 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инфраструктуры и иной официальной информации, всего, из них:</t>
  </si>
  <si>
    <t>1.9.1.</t>
  </si>
  <si>
    <t>Мероприятие 1.7.                       Решение прочих вопросов местного значения, всего, из них:</t>
  </si>
  <si>
    <t>1.10.1.</t>
  </si>
  <si>
    <t>Мероприятие 1.8. 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области, всего, из них:</t>
  </si>
  <si>
    <t>Мероприятие 1.9.    Осуществление государственного полномочия Свердловской области по созданию административных комиссий , всего, из них:</t>
  </si>
  <si>
    <t>Мероприятие 1.10.          Финансовое обеспечение государственных полномочий по составлению (изменению и дополнению) списков кандидатов в присяжные заседатели федеральных судов общей юрисдикции , всего, из них:</t>
  </si>
  <si>
    <t xml:space="preserve">Федеральный бюджет           </t>
  </si>
  <si>
    <t>Мероприятие 1.11.                      Содействие развитию малого и среднего предпринимательства, всего, из них:</t>
  </si>
  <si>
    <t>1.11.1.,1.11.2.,1.12.1.,1.12.2.,1.12.3.,1.12.4.,1.13.1.,1.13.2.</t>
  </si>
  <si>
    <t>Мероприятие 1.12.                 Развитие системы поддержки малого и среднего предпринимательства на территории муниципальных образований, расположенных в Свердловской области, всего, из них:</t>
  </si>
  <si>
    <t>Мероприятие 1.13.                         Создание условий для расширения рынка сельскохозяйственной продукции, всего, из них:</t>
  </si>
  <si>
    <t>1.8.1.,1.8.2</t>
  </si>
  <si>
    <t>Подпрограмма 2 «Социальная поддержка и социальное обслуживание населения»</t>
  </si>
  <si>
    <t xml:space="preserve">Всего по подпрограмме,                 в том числе  </t>
  </si>
  <si>
    <t xml:space="preserve">Федеральный бюджет         </t>
  </si>
  <si>
    <t xml:space="preserve">Всего по направлению  «Прочие нужды», в том числе      </t>
  </si>
  <si>
    <t>Мероприятие 2.1.           Обеспечение жильем молодых семей, всего, из них:</t>
  </si>
  <si>
    <t>2.1.1.,2.1.2.,2.1.3.</t>
  </si>
  <si>
    <t>Мероприятие 2.2. Предоставление жилого помещения по договору социального найма нуждающимся малоимущим гражданам, всего, из них:</t>
  </si>
  <si>
    <t>2.3.1.,2.3.2.,2.3.3.</t>
  </si>
  <si>
    <t>Мероприятие 2.3.   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услуг" , всего, из них:</t>
  </si>
  <si>
    <t>2.4.1.</t>
  </si>
  <si>
    <t>Мероприятие 2.4.       Осуществление государственного полномочия Российской Федерации по предоставлению отдельным категориям граждан компенсаций расходов на оплату жилого помещения и коммунальных услуг , всего, из них:</t>
  </si>
  <si>
    <t>Мероприятие 2.5.   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гражданам субсидий на оплату жилого помещения и коммунальных услуг" , всего, из них:</t>
  </si>
  <si>
    <t>2.5.1.</t>
  </si>
  <si>
    <t>Мероприятие 2.6.           Пенсионное обеспечение муниципальных служащих, всего, из них:</t>
  </si>
  <si>
    <t>2.6.1.</t>
  </si>
  <si>
    <t>Мероприятие 2.7.               Оказание дополнительных мер социальной поддержки гражданам, всего, из них:</t>
  </si>
  <si>
    <t>2.7.1.,2.8.1.</t>
  </si>
  <si>
    <t>Мероприятие 2.8.          Оказание финансовой поддержки социально ориентированным некоммерческим организациям, всего, из них:</t>
  </si>
  <si>
    <t>2.9.1.,2.9.2.</t>
  </si>
  <si>
    <t xml:space="preserve">Мероприятие 2.9.  Осуществление переданных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на приобретение или строительство жилых помещений  в соответствии с федеральным законом о жилищных субсидиях гражданам, выезжающим из районов Крайнего Севера и приравненных к ним местностей  , всего, из них:   </t>
  </si>
  <si>
    <t>2.3.1.</t>
  </si>
  <si>
    <t>Областной бюджет</t>
  </si>
  <si>
    <t>Мероприятие 2.10.    Осуществление государственного полномочия Свердловской области по предоставлению гражданам, проживающим на территории Свердловской области, меры социальной поддержки по частичному освобождению от платы за коммунальные услуги , всего, из них:</t>
  </si>
  <si>
    <t>2.4.2.</t>
  </si>
  <si>
    <t>Мероприятие 2.11.                     Субсидии на мероприятия подпрограммы «Обеспечение жильем молодых семей» в рамках федеральной целевой программы «Жилище» на 2011-2015 годы государственной программы Российской Федерации «Обеспечение доступным и комфортным жильем и коммунальными услугами граждан Российской Федерации», всего, из них:</t>
  </si>
  <si>
    <t>Мероприятие 2.12. Предоставление социальных выплат молодым семьям  на приобретение (строительство) жилья, всего, из них:</t>
  </si>
  <si>
    <t>Мероприятие 2.13.        Обеспечение жильем работников муниципальных учреждений, всего, из них:</t>
  </si>
  <si>
    <t>2.2.1.</t>
  </si>
  <si>
    <t>Мероприятие 2.14.   Осуществление государственного полномочия Свердловской области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услуг" за счет межбюджетных трансфертов из федерального бюджета на компенсацию отдельным категориям граждан оплаты взноса на капитальный ремонт общего имущества в многоквартирном дом за счет межбюджетных трансфертов из федерального бюджета</t>
  </si>
  <si>
    <t>2.10.2.</t>
  </si>
  <si>
    <t>Подпрограмма 3 «Обеспечение рационального, безопасного природопользования и обеспечение экологической безопасности территории»</t>
  </si>
  <si>
    <t xml:space="preserve">Всего по подпрограмме, в том числе     </t>
  </si>
  <si>
    <t xml:space="preserve">Всего по направлению  «Прочие нужды», в том числе    </t>
  </si>
  <si>
    <t>Мероприятие 3.1.                Охрана окружающей среды. Организация использования, охраны, защиты и воспроизводства городских лесов, всего, из них:</t>
  </si>
  <si>
    <t>3.1.1.,3.1.2.,3.1.3.,3.1.4.</t>
  </si>
  <si>
    <t>Мероприятие 3.2.                   Охрана окружающей среды и природопользование, всего, из них:</t>
  </si>
  <si>
    <t>3.1.1.</t>
  </si>
  <si>
    <t>Мероприятие 3.3.             Выполнение мероприятий по откачке шахтных вод и закладке подземных пустот, обеспечивающих экологическую безопасность городского округа, всего, из них:</t>
  </si>
  <si>
    <t>3.2.1.,3.2.2.</t>
  </si>
  <si>
    <t>Подпрограмма 4 «Осуществление мер по защите населения и территорий от чрезвычайных ситуаций природного и техногенного характера, обеспечению пожарной безопасности и предупреждению терроризма, профилактике экстремизма  и охране общественного порядка»</t>
  </si>
  <si>
    <t>Мероприятие 4.1.                   Защита населения и территорий от чрезвычайных ситуаций природного и техногенного характера, обеспечение пожарной безопасности,  предупреждение терроризма, профилактика экстремизма  и охрана общественного порядка, всего, из них:</t>
  </si>
  <si>
    <t>4.1.1.,4.2.1.,4.2.2.,4.3.1.,4.3.2.,4.3.3.,4.3.4.,4.4.1.,4.4.2.,4.4.3</t>
  </si>
  <si>
    <t>Мероприятие 4.2.             Организация деятельности в сфере предупреждения чрезвычайных ситуаций и оказание первичных мер пожарной безопасности, всего, из них:</t>
  </si>
  <si>
    <t>4.5.1.,4.5.2.</t>
  </si>
  <si>
    <t>Подпрограмма 5 «Переселение граждан Березовского городского округа из ветхого и аварийного жилого фонда»</t>
  </si>
  <si>
    <t xml:space="preserve">1. Капитальные вложения                                     </t>
  </si>
  <si>
    <t xml:space="preserve">Всего по направлению «Капитальные вложения», в том числе  </t>
  </si>
  <si>
    <t xml:space="preserve">1.1. Бюджетные инвестиции в объекты капитального строительства                  </t>
  </si>
  <si>
    <t xml:space="preserve">Бюджетные инвестиции    в объекты капитального строительства, всего, в том числе </t>
  </si>
  <si>
    <t>Мероприятие 5.1.       Переселение граждан из аварийного жилого фонда с учетом необходимости развития малоэтажного жилищного строительства, всего, из них:</t>
  </si>
  <si>
    <t>5.1.1.,5.1.2.,5.2.1.,5.3.1.</t>
  </si>
  <si>
    <t>Мероприятие 5.2.                  Предоставление субсидий местным бюджетам на обеспечение мероприятий по переселению граждан из аварийного жилищного фонда с учетом необходимости развития малоэтажного строительства за счет средств, поступивших от государственной корпорации - Фонд содействия реформированию жилищно-коммунального хозяйства, всего, из них:</t>
  </si>
  <si>
    <t>Мероприятие 5.3.               Предоставление субсидий местным бюджетам на обеспечение мероприятий по переселению граждан из аварийного жилищного фонда с учетом необходимости развития малоэтажного строительства, всего, из них:</t>
  </si>
  <si>
    <t>Мероприятие 5.4. Переселение граждан из аварийного жилищного фонда, всего, из них:</t>
  </si>
  <si>
    <t>Мероприятие 5.5.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корпорации-Фонд содействия формированию жилищного-коммунального хозяйства, всего, из них:</t>
  </si>
  <si>
    <t>Мероприятие 5.6.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, всего, из них:</t>
  </si>
  <si>
    <t xml:space="preserve">Местный бюджет </t>
  </si>
  <si>
    <t xml:space="preserve">3. Прочие нужды                                         </t>
  </si>
  <si>
    <t xml:space="preserve">Всего по направлению  «Прочие нужды», в том числе     </t>
  </si>
  <si>
    <t>Мероприятие 5.1.          Переселение граждан из аварийного жилого фонда с учетом необходимости развития малоэтажного жилищного строительства, всего, из них:</t>
  </si>
  <si>
    <t>Подпрограмма 6 «Развитие строительства и архитектуры»</t>
  </si>
  <si>
    <t xml:space="preserve">Всего по направлению  «Прочие нужды», в том числе           </t>
  </si>
  <si>
    <t>Мероприятие 6.1.  Строительство общежития для обеспечения жильем работников муниципальных учреждений, всего, из них:</t>
  </si>
  <si>
    <t>6.1.1.</t>
  </si>
  <si>
    <t>Мероприятие 6.2.              Подготовка документов территориального планирования, градостроительного зонирования и документации по планировке территории. Создание и ведение информационной системы обеспечения градостроительной деятельности, всего, из них:</t>
  </si>
  <si>
    <t>6.2.1.,6.3.1.,6.4.1.</t>
  </si>
  <si>
    <t>Мероприятие 6.3.          Подготовка проектов правовых актов и технической документации в сфере земельных отношений  и архитектурно - градостроительной деятельности, всего, из них:</t>
  </si>
  <si>
    <t>6.5.1.</t>
  </si>
  <si>
    <t>Мероприятие 6.4.       Разработка документации по планировке территории , всего, из них:</t>
  </si>
  <si>
    <t>Мероприятие 6.5.      Разработка нормативов градостроительного проектирования Березовского городского округа, всего, из них:</t>
  </si>
  <si>
    <t>6.6.1.</t>
  </si>
  <si>
    <t xml:space="preserve">Мероприятие 6.6. Обеспечение деятельности в сфере капитального строительства </t>
  </si>
  <si>
    <t>6.7.1.</t>
  </si>
  <si>
    <t>Подпрограмма 7 «Развитие и модернизация коммунальной и жилищной инфраструктуры и выполнение мероприятий по энергосбережению»</t>
  </si>
  <si>
    <t>Мероприятие 7.1.             Газификация территории городского округа, всего, из них:</t>
  </si>
  <si>
    <t>7.2.1.</t>
  </si>
  <si>
    <t>Мероприятие 7.2.                 Развитие газификации в сельской местности, всего, из них:</t>
  </si>
  <si>
    <t>Мероприятие 7.3.                  Субсидии на реализацию мероприятий федеральной целевой программы «Устойчивое развитие сельских территорий на 2014 - 2017 годы и на период до 2020 года» государственной программы Российской Федерации «Государственная программа развития сельского хозяйства и регулирования рынков сельскохозяйственной продукции, сырья и продовольствия на 2013-2020 годы», всего, из них:</t>
  </si>
  <si>
    <t>Мероприятие 7.4.                     Строительство блочно-модульной котельной поселка Монетный, всего, из них:</t>
  </si>
  <si>
    <t>7.7.1.</t>
  </si>
  <si>
    <t>Мероприятие 7.5.            Развитие и модернизация коммунальной инфраструктуры, теплоснабжения, водоснабжения и водоотведения, всего, из них</t>
  </si>
  <si>
    <t>7.1.1.,7.1.2.,7.1.3.,7.1.4.</t>
  </si>
  <si>
    <t>Мероприятие 7.1.          Газификация территории городского округа, всего, из них:</t>
  </si>
  <si>
    <t>Мероприятие 7.6.               Реализация проектов капитального строительства муниципального значения по развитию газификации населенных пунктов городского типа, всего, из них:</t>
  </si>
  <si>
    <t>Мероприятие 7.7.     Модернизация лифтового хозяйства в многоквартирных жилых домах, всего, из них:</t>
  </si>
  <si>
    <t>7.3.1.,7.3.2.</t>
  </si>
  <si>
    <t>Мероприятие 7.8.    Модернизация лифтового хозяйства в многоквартирных жилых домах за счет субсидий из областного бюджета, всего, из них:</t>
  </si>
  <si>
    <t>Мероприятие 7.9.             Капитальный ремонт жилищного фонда за счет средств от оплаты за наем жилых помещений, всего, из них:</t>
  </si>
  <si>
    <t>7.5.1.</t>
  </si>
  <si>
    <t>Мероприятие 7.10.          Содержание и капитальный ремонт муниципального жилищного фонда, всего, из них:</t>
  </si>
  <si>
    <t>7.6.1.</t>
  </si>
  <si>
    <t>Мероприятие 7.11. Энергосбережение и повышение энергетической эффективности, всего, из них:</t>
  </si>
  <si>
    <t>7.4.1.,7.4.2.,7.4.3.,7.4.4.</t>
  </si>
  <si>
    <t>Мероприятие 7.12.                          Уплата взноса на капитальный ремонт общего имущества в многоквартирных домах, всего, из них:</t>
  </si>
  <si>
    <t>7.8.1.</t>
  </si>
  <si>
    <t>Подпрограмма 8 «Обеспечение и развитие дорожного хозяйства, систем наружного освещения и благоустройства»</t>
  </si>
  <si>
    <t>Мероприятие 8.1.                 Выполнение мероприятий по благоустройству дворовых территорий , всего, из них:</t>
  </si>
  <si>
    <t>8.4.1.</t>
  </si>
  <si>
    <t>Мероприятие 8.2.                Проведение мероприятий по развитию и модернизации объектов внешнего благоустройства муниципальной собственности, всего, из них:</t>
  </si>
  <si>
    <t>Мероприятие 8.3.                  Капитальный ремонт и ремонт дворовых территорий и проездов к дворовым территориям многоквартирных домов населенных пунктов, всего, из них:</t>
  </si>
  <si>
    <t>Мероприятие 8.4.               Развитие и обеспечение сохранности сети автомобильных дорог местного значения, всего, из них:</t>
  </si>
  <si>
    <t>8.2.1.,8.2.2.,8.2.3.</t>
  </si>
  <si>
    <t>Мероприятие 8.5.    Строительство, реконструкция, капитальный ремонт, ремонт автомобильных дорог общего пользования местного значения  всего, из них:</t>
  </si>
  <si>
    <t>Мероприятие 8.6.        Приобретение машин, оборудования, транспортных средств для обеспечения сохранности, осуществления контроля за состоянием сети автомобильных дорог и качеством дорожных работ, всего, из них:</t>
  </si>
  <si>
    <t>8.5.1.</t>
  </si>
  <si>
    <t>Мероприятие 8.7.                              Осуществление расчетов по заключенным муниципальными образованиями в 2013 году с использованием субсидий из областного бюджета договорам на закупку дорожно-строительной техники на условиях финансовой аренды (лизинга), всего, из них:</t>
  </si>
  <si>
    <t>Мероприятие 8.8.      Капитальный ремонт автомобильных дорог общего пользования местного значения , всего, из них:</t>
  </si>
  <si>
    <r>
      <t xml:space="preserve">Мероприятие 8.9. Строительство, реконструкция, модернизация </t>
    </r>
    <r>
      <rPr>
        <b/>
        <sz val="12"/>
        <color rgb="FF000000"/>
        <rFont val="Times New Roman"/>
        <family val="1"/>
        <charset val="204"/>
      </rPr>
      <t>и содержание</t>
    </r>
    <r>
      <rPr>
        <sz val="12"/>
        <color rgb="FF000000"/>
        <rFont val="Times New Roman"/>
        <family val="1"/>
        <charset val="204"/>
      </rPr>
      <t xml:space="preserve"> систем наружного освещения, всего, из них:</t>
    </r>
  </si>
  <si>
    <t>8.1.1.</t>
  </si>
  <si>
    <t>Мероприятие 8.10.           Озеленение и благоустройство территории городского округа, всего, из них:</t>
  </si>
  <si>
    <t>8.3.1.</t>
  </si>
  <si>
    <t>Мероприятие 8.11.       Организация деятельности в сфере благоустройства территории городского округа, всего, из них:</t>
  </si>
  <si>
    <t>8.6.1.</t>
  </si>
  <si>
    <t>Мероприятие 8.12.                    Осуществление государственного полномочия Свердловской области по организации проведения мероприятий по отлову и содержанию безнадзорных собак, всего, из них:</t>
  </si>
  <si>
    <t>8.7.1.</t>
  </si>
  <si>
    <t>Мероприятие 8.13. Развитие транспортной инфраструктуры Березовского городского округа</t>
  </si>
  <si>
    <t>8.8.1., 8.8.2,8.8.3, 8.9.1</t>
  </si>
  <si>
    <t>Мероприятие 8.14. Предоставление субсидий местным бюджетам на выполнение мероприятий по благоустройству дворовых территорий</t>
  </si>
  <si>
    <t>8.10.1.</t>
  </si>
  <si>
    <t>Подпрограмма 9 «Обеспечение реализации муниципальной программы Березовского городского округа «Развитие и обеспечение эффективности деятельности администрации Березовского городского округа до 2020 года»</t>
  </si>
  <si>
    <t>Мероприятие 9.1.                  Глава Березовского городского округа, всего, из них:</t>
  </si>
  <si>
    <t>9.1.1.,9.1.2.</t>
  </si>
  <si>
    <t>Мероприятие 9.2.          Обеспечение деятельности муниципальных органов (центральный аппарат), всего, из них:</t>
  </si>
  <si>
    <t>Мероприятие 9.3.           Обеспечение деятельности органов местного самоуправления, отраслевых (функциональных) органов администрации, всего, из них:</t>
  </si>
  <si>
    <t>9.2.1.,9.3.1.,9.3.2.,9.4.1.</t>
  </si>
  <si>
    <t>Мероприятие 9.4.          Обеспечение деятельности муниципального архива, всего, из них:</t>
  </si>
  <si>
    <t>9.5.1.,9.5.2.,9.5.3.,9.5.4.,9.5.5.,9.5.6.,9.5.7.,9.5.8.</t>
  </si>
  <si>
    <t>Мероприятие 9.5.             Осуществление государственного полномочия Свердловской области по хранению, комплектованию, учету и использованию архивных документов, относящихся к государственной собственности Свердловской области, всего, из них:</t>
  </si>
  <si>
    <t>Подпрограмма 10 «Управление муниципальным долгом»</t>
  </si>
  <si>
    <t>Мероприятие 10.1.          Исполнение обязательств по обслуживанию муниципального долга Березовского городского округа в соответствии с программой муниципальных заимствований Березовского городского округа и заключенными контрактами (соглашениями), всего, из них:</t>
  </si>
  <si>
    <t>10.1.1.</t>
  </si>
  <si>
    <t>Мероприятие 10.2.          Подготовка документов для осуществления выплат по обязательствам, в соответствии с заключенными контрактами (соглашениями), всего, из них:</t>
  </si>
  <si>
    <t>Мероприятие 10.3.          Соблюдение сроков исполнения обязательств, всего, из них:</t>
  </si>
  <si>
    <t>10.1.2.</t>
  </si>
  <si>
    <t>Мероприятие 10.4.             Проведение отборов исполнителей на оказание услуг, связанных с выполнением программы муниципальных внутренних заимствований Березовского городского округа, всего, из них:</t>
  </si>
  <si>
    <t>10.1.3.</t>
  </si>
  <si>
    <t>Подпрограмма 11 «Устойчивое развитие сельских территорий на 2014-2017 годы и на период до 2020 года»</t>
  </si>
  <si>
    <t>Мероприятие 11.1.          Осуществление мероприятий по развитию газификации в сельской местности, всего, из них:</t>
  </si>
  <si>
    <t>11.4.1.,11.4.2.</t>
  </si>
  <si>
    <t>Мероприятие 11.2.              Развитие газификации в сельской местности , всего, из них:</t>
  </si>
  <si>
    <t>Федеральный  бюджет</t>
  </si>
  <si>
    <t>Мероприятие 11.3.                  Реализация мероприятий федеральной целевой программы «Устойчивое развитие сельских территорий на 2014 - 2017 годы и на период до 2020 года» государственной программы Российской Федерации «Государственная программа развития сельского хозяйства и регулирования рынков сельскохозяйственной продукции, сырья и продовольствия на 2013-2020 годы», всего, из них:</t>
  </si>
  <si>
    <t>Мероприятие 11.4.                         Создание условий для расширения рынка сельскохозяйственной продукции, всего, из них:</t>
  </si>
  <si>
    <t>11.1.1.,11.1.2.</t>
  </si>
  <si>
    <t>Мероприятие 11.5.        Обеспечение жильем граждан, проживающих в сельской местности, в том числе молодых семей и молодых специалистов, всего из них:</t>
  </si>
  <si>
    <t>11.2.1.,11.2.2.,11.3.1.</t>
  </si>
  <si>
    <t>Мероприятие 11.6.                Улучшение жилищных условий граждан, проживающих в сельской местности, в том числе молодых семей и молодых специалистов, всего, из них:</t>
  </si>
  <si>
    <t>Мероприятие 11.7.              Осуществление мероприятий по улучшению жилищных условий граждан, проживающих в сельской местности, в том числе молодых семей и молодых специалистов в рамках целевой программы «Устойчивое развитие сельских территорий на 2014-2017 годы и на период до 2020 года», всего, из них:</t>
  </si>
  <si>
    <t>Мероприятие 11.8.      Проведение Всероссийской сельскохозяйственной переписи, всего, из них:</t>
  </si>
  <si>
    <t>11.5.1.</t>
  </si>
  <si>
    <r>
      <t>Подпрограмма 12 «Развитие малого и среднего предпринимательства</t>
    </r>
    <r>
      <rPr>
        <sz val="14"/>
        <color rgb="FF000000"/>
        <rFont val="Times New Roman"/>
        <family val="1"/>
        <charset val="204"/>
      </rPr>
      <t>»</t>
    </r>
  </si>
  <si>
    <t>Всего по подпрограмме, в том числе</t>
  </si>
  <si>
    <t>Всего по направлению «Прочие нужды»,в том числе</t>
  </si>
  <si>
    <t>Мероприятие 12.1.              Содействие развитию малого и среднего предпринимательства, всего, из них:</t>
  </si>
  <si>
    <t>12.1.1.,12.1.2.,12.2.1.,12.2.2.,12.2.3.,12.2.4.,12.3.1.,12.3.2.</t>
  </si>
  <si>
    <t>Мероприятие 12.2.             Развитие системы поддержки малого и среднего предпринимательства на территориях муниципальных образований, расположенных в Свердловской области , всего, из них:</t>
  </si>
  <si>
    <t>В том числе, на выполнение мероприятий:</t>
  </si>
  <si>
    <t>Субсидирование затрат  субъектов малого и среднего предпринимательства на   участие представителей субъектов малого и среднего предпринимательства в городских, областных, региональных, всероссийских выставках, ярмарках, конкурсах и конференциях</t>
  </si>
  <si>
    <t>12.1.2.,12.3.1.</t>
  </si>
  <si>
    <t>Всего по мероприятию, в т.ч.</t>
  </si>
  <si>
    <t xml:space="preserve">Субсидирование затрат субъектов малого и среднего предпринимательства, осуществляющих сельскохозяйственную деятельность </t>
  </si>
  <si>
    <t>12.1.1.,12.2.1.,12.2.2.,12.2.3.,12.2.4.</t>
  </si>
  <si>
    <t xml:space="preserve">Субсидирование затрат субъектов малого и среднего предпринимательства на технологическое  присоединение к сетям  электрическим, газораспределительным, водопровода и канализации </t>
  </si>
  <si>
    <t>Обеспечение деятельности Березовского фонда поддержки малого предпринимательства</t>
  </si>
  <si>
    <t>12.1.1.,12.1.2.,12.2.1.,12.2.2.,12.2.3.,12.2.4.,12.3.1.</t>
  </si>
  <si>
    <t>Всего по мероприятию , в т.ч.</t>
  </si>
  <si>
    <t>Проведение торжественных мероприятий посвященных Дню работников торговли</t>
  </si>
  <si>
    <t>12.1.1.,12.1.2.</t>
  </si>
  <si>
    <t>Всего по мероприятию в т.ч.</t>
  </si>
  <si>
    <t>Подпрограмма 13 «Финансовая поддержка молодым семьям на погашение основной суммы долга и процентов по ипотечным жилищным кредитам (займам)»</t>
  </si>
  <si>
    <t>Мероприятие 13.1. Предоставление финансовой поддержки молодым семьям, проживающим в Березовском городском округе, на погашение основной суммы долга и процентов по ипотечным жилищным кредитам (займам), всего, из них:</t>
  </si>
  <si>
    <t>13.1.1.,13.1.2.</t>
  </si>
  <si>
    <t>Мероприятие 13.2. Предоставление социальных выплат молодым семьям на погашение основной суммы долга и процентов по ипотечным жилищным кредитам (займам) , всего, из них:</t>
  </si>
  <si>
    <t>Подпрограмма 14 «Обеспеченье жильем молодых семей»</t>
  </si>
  <si>
    <t>Мероприятие 14.1.           Предоставление финансовой поддержки, направленной на обеспечение жильем молодых семей, всего, из них:</t>
  </si>
  <si>
    <t>14.1.1.,14.1.2.,14.1.3.,14.2.1.</t>
  </si>
  <si>
    <t>Мероприятие 14.2.    Предоставление социальных выплат молодым семьям на приобретение (строительство) жилья , из них:</t>
  </si>
  <si>
    <t>Подпрограмма 15  «Развитие туризма и гостеприимства»</t>
  </si>
  <si>
    <t>Мероприятие 15.1. Субсидии на развитие объектов,предназначенных для организации досуга жителей Березовского городского округа всего, из них:</t>
  </si>
  <si>
    <t>15.1.1,15.1.2, 15.1.3</t>
  </si>
  <si>
    <t>Мероприятие 15.2.  Создание  условий для развития объектов, предназначенных для организации досуга жителей Березовского городского округа, всего, из них</t>
  </si>
  <si>
    <t>15.1.1, 15.1.2, 15.1.3</t>
  </si>
  <si>
    <t>Мероприятие 8.15. Формированиесовременной городской среды на территории Березовского городского округа</t>
  </si>
  <si>
    <t>Средства собственников многоквартирных домов</t>
  </si>
  <si>
    <t>Мероприятие 8.15. Формирование современной городской среды на территории Березовского городского округа</t>
  </si>
  <si>
    <t>2.10.1.</t>
  </si>
  <si>
    <t>8.11.1, 8.11.2</t>
  </si>
  <si>
    <t>Мероприятие 7.13.                          Развитие и модернизация объектов коммунальной инфраструктуры, находящихся в собственности Березовского городского округа, в соответствии с концессионными соглашениями, всего, из них:</t>
  </si>
  <si>
    <t>Мероприятие 2.8.              Оказание финансовой поддержки социально ориентированным некоммерческим организациям, всего, из них:</t>
  </si>
  <si>
    <t>Мероприятие 6.7. Строительство дошкольного образовательного учреждения по адресу: г. Березовский, в 337 метрах на юго-восток от границы земельного участка по ул. Ветеранов, 25</t>
  </si>
  <si>
    <t>7.9.1.</t>
  </si>
  <si>
    <t>Внесены изменения 28.12.2017 № 1037. (удалены мероприятия 1.4; 2.13;  3.2;;  5.4; 6.1; 7.6; 7.7; 7.8; 8.14; 11.2; 11.3; 11.5; 11.6; 11.7)</t>
  </si>
  <si>
    <t>Мероприятие 8.13.                                Развитие транспортной инфраструктуры Березовского городского округа, всего, из них:</t>
  </si>
  <si>
    <t>Мероприятие 8.15.                            Формирование современной городской среды на территории Березовского городского округа, всего, из них:</t>
  </si>
  <si>
    <t>Подпрограмма 16   «Защита прав потребителей в Бероезовском городском округе»</t>
  </si>
  <si>
    <t>Мероприятие 16.1.                      Оказание консультативной помощи потребителям всего, из них:</t>
  </si>
  <si>
    <t>Мероприятие  16.2.           Наглядное информирование населения о защите прав потребителей, всего, из них</t>
  </si>
  <si>
    <t>Мероприятие  16.3.  Проведение «круглых столов» с участием хозяйствующих субъектов по потребительской тематике (в зависимости от проблемных вопросов на территории Березовского городского округа), всего, из них</t>
  </si>
  <si>
    <t>16.1.1.</t>
  </si>
  <si>
    <t>16.2.1., 16.2.2., 16.2.3</t>
  </si>
  <si>
    <t>16.3.1.</t>
  </si>
  <si>
    <t xml:space="preserve">1.1. Бюджетные инвестиции в объекты капитального строительства     </t>
  </si>
  <si>
    <t>-</t>
  </si>
  <si>
    <t>д.б. итог</t>
  </si>
  <si>
    <t>34027,15+796,831</t>
  </si>
  <si>
    <t>94634,25 (была)</t>
  </si>
  <si>
    <t>была 60000</t>
  </si>
  <si>
    <t>была 36009,159</t>
  </si>
  <si>
    <t>2 вариант 128661,40310-71087,1076=57574,3031</t>
  </si>
  <si>
    <t>1.11.1.,1.11.2</t>
  </si>
  <si>
    <t>7.3.1.</t>
  </si>
  <si>
    <t>1.1.1.,1.1.2.,1.2.1.</t>
  </si>
  <si>
    <t>Подпрограмма 2 «Осуществление мер по защите населения и территорий от чрезвычайных ситуаций природного и техногенного характера, обеспечению пожарной безопасности и предупреждению терроризма, профилактике экстремизма  и охране общественного порядка»</t>
  </si>
  <si>
    <t>Мероприятие 2.1.                   Защита населения и территорий от чрезвычайных ситуаций природного и техногенного характера, гражданская оборона, всего, из них:</t>
  </si>
  <si>
    <t>Мероприятие 2.3.             Участие в профилактике терроризма и экстремизма, всего, из них:</t>
  </si>
  <si>
    <t>Мероприятие 2.4.            Оказание поддержки гражданам и их объединениям, участвующим в охране общественного порядка, всего, из них:</t>
  </si>
  <si>
    <t>Мероприятие 2.5.             Организация деятельности в области гражданской обороны, защиты населения и территорий от чрезвычайных ситуаций природного и техногенного характера, всего, из них:</t>
  </si>
  <si>
    <t>Подпрограмма 3 «Обеспечение и развитие дорожного хозяйства, систем наружного освещения и благоустройства»</t>
  </si>
  <si>
    <t>Подпрограмма 4 «Развитие строительства и архитектуры»</t>
  </si>
  <si>
    <t>4.1.1.,4.2.1.,4.3.1.</t>
  </si>
  <si>
    <t>4.5.1.</t>
  </si>
  <si>
    <t>Мероприятие 5.1.             Развитие системы поддержки малого и среднего предпринимательства на территориях муниципальных образований, расположенных в Свердловской области , всего, из них:</t>
  </si>
  <si>
    <t>Подпрограмма 6 «Переселение граждан Березовского городского округа из ветхого и аварийного жилого фонда»</t>
  </si>
  <si>
    <t>6.1.1.,6.1.2.,6.2.1.</t>
  </si>
  <si>
    <t>Подпрограмма 8 «Обеспечение рационального, безопасного природопользования и обеспечение экологической безопасности территории»</t>
  </si>
  <si>
    <t>Мероприятие 8.1.                Охрана окружающей среды. Организация использования, охраны, защиты и воспроизводства городских лесов, всего, из них:</t>
  </si>
  <si>
    <t>Мероприятие 8.2.             Выполнение мероприятий по откачке шахтных вод и закладке подземных пустот, обеспечивающих экологическую безопасность городского округа, всего, из них:</t>
  </si>
  <si>
    <t>8.2.1.,8.2.2.</t>
  </si>
  <si>
    <t>Подпрограмма 9 «Социальная поддержка и социальное обслуживание населения»</t>
  </si>
  <si>
    <t>9.2.1.</t>
  </si>
  <si>
    <t>9.3.1.</t>
  </si>
  <si>
    <t>Мероприятие 9.4.   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гражданам субсидий на оплату жилого помещения и коммунальных услуг" , всего, из них:</t>
  </si>
  <si>
    <t>9.4.1.</t>
  </si>
  <si>
    <t>9.5.1.,9.6.1.</t>
  </si>
  <si>
    <t>9.8.1.</t>
  </si>
  <si>
    <t>Подпрограмма 10 «Обеспеченье жильем молодых семей»</t>
  </si>
  <si>
    <t>Мероприятие 10.1.    Предоставление социальных выплат молодым семьям на приобретение (строительство) жилья , из них:</t>
  </si>
  <si>
    <t>Подпрограмма 11 «Управление муниципальным долгом»</t>
  </si>
  <si>
    <t>Мероприятие 11.1.          Исполнение обязательств по обслуживанию муниципального долга Березовского городского округа в соответствии с программой муниципальных заимствований Березовского городского округа и заключенными контрактами (соглашениями), всего, из них:</t>
  </si>
  <si>
    <t>11.1.1.</t>
  </si>
  <si>
    <t>Подпрограмма 12   «Защита прав потребителей в Бероезовском городском округе»</t>
  </si>
  <si>
    <t>Мероприятие 12.1.                      Оказание консультативной помощи потребителям всего, из них:</t>
  </si>
  <si>
    <t>Мероприятие  12.2.           Наглядное информирование населения о защите прав потребителей, всего, из них</t>
  </si>
  <si>
    <t>12.1.1.</t>
  </si>
  <si>
    <t>Подпрограмма 13 «Обеспечение реализации муниципальной программы Березовского городского округа «Развитие и обеспечение эффективности деятельности администрации Березовского городского округа до 2020 года»</t>
  </si>
  <si>
    <t>Мероприятие 13.1.                  Глава Березовского городского округа, всего, из них:</t>
  </si>
  <si>
    <t>Мероприятие 13.2.          Обеспечение деятельности муниципальных органов (центральный аппарат), всего, из них:</t>
  </si>
  <si>
    <t>Мероприятие 13.3.           Обеспечение деятельности органов местного самоуправления, отраслевых (функциональных) органов администрации, всего, из них:</t>
  </si>
  <si>
    <t>Мероприятие 13.4.          Обеспечение деятельности муниципального архива, всего, из них:</t>
  </si>
  <si>
    <t>Мероприятие 13.5.             Осуществление государственного полномочия Свердловской области по хранению, комплектованию, учету и использованию архивных документов, относящихся к государственной собственности Свердловской области, всего, из них:</t>
  </si>
  <si>
    <t xml:space="preserve">Приложение №2
к постановлению администрации </t>
  </si>
  <si>
    <t>Березовского городского округа                                                                 от                   №</t>
  </si>
  <si>
    <t>3.5.1.</t>
  </si>
  <si>
    <t>3.6.1.</t>
  </si>
  <si>
    <t>Мероприятие 9.6. Предоставление жилого помещения по договору социального найма нуждающимся малоимущим гражданам, всего, из них:</t>
  </si>
  <si>
    <t>9.4.1.,9.4.2.,9.4.3.</t>
  </si>
  <si>
    <t xml:space="preserve">Мероприятие 9.7.  Осуществление переданных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на приобретение или строительство жилых помещений  в соответствии с федеральным законом о жилищных субсидиях гражданам, выезжающим из районов Крайнего Севера и приравненных к ним местностей  , всего, из них:   </t>
  </si>
  <si>
    <t>Мероприятие 9.8.               Оказание дополнительных мер социальной поддержки гражданам, всего, из них:</t>
  </si>
  <si>
    <t>Мероприятие 9.9.              Оказание финансовой поддержки социально ориентированным некоммерческим организациям, всего, из них:</t>
  </si>
  <si>
    <t>Мероприятие 9.10.           Пенсионное обеспечение муниципальных служащих, всего, из них:</t>
  </si>
  <si>
    <t>13.1.1.</t>
  </si>
  <si>
    <t>2.1.1.,2.1.2.,2.1.3., 2.2.1.</t>
  </si>
  <si>
    <t>Мероприятие 7.1.    Строительство и реконструкция очистных сооружений всего, из них:</t>
  </si>
  <si>
    <r>
      <t xml:space="preserve">Мероприятие 1.3.                       Развитие информационного общества, всего, из них:   </t>
    </r>
    <r>
      <rPr>
        <sz val="12"/>
        <color rgb="FFFF0000"/>
        <rFont val="Times New Roman"/>
        <family val="1"/>
        <charset val="204"/>
      </rPr>
      <t/>
    </r>
  </si>
  <si>
    <t>Мероприятие 1.4.                   Создание условий работы института старших по улицам частного сектора Березовского городского округа,                 всего, из них:них:</t>
  </si>
  <si>
    <t>Мероприятие 1.5.                 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инфраструктуры и иной официальной информации, всего, из них:</t>
  </si>
  <si>
    <t>Мероприятие 1.6.                       Решение прочих вопросов местного значения, всего, из них:</t>
  </si>
  <si>
    <t>Мероприятие 1.7. 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области, всего, из них:</t>
  </si>
  <si>
    <t>Мероприятие 1.8.    Осуществление государственного полномочия Свердловской области по созданию административных комиссий , всего, из них:</t>
  </si>
  <si>
    <t>Мероприятие 1.9.          Финансовое обеспечение государственных полномочий по составлению (изменению и дополнению) списков кандидатов в присяжные заседатели федеральных судов общей юрисдикции , всего, из них:</t>
  </si>
  <si>
    <t>Мероприятие 1.10.                         Создание условий для расширения рынка сельскохозяйственной продукции, всего, из них:</t>
  </si>
  <si>
    <t>Мероприятие 9.1.   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услуг" , всего, из них:</t>
  </si>
  <si>
    <t>9.1.1.</t>
  </si>
  <si>
    <t>Мероприятие 9.2.      Осуществление государственного полномочия Российской Федерации по предоставлению отдельным категориям граждан компенсаций расходов на оплату жилого помещения и коммунальных услуг , всего, из них:</t>
  </si>
  <si>
    <t>Мероприятие 9.3.    Осуществление государственного полномочия Свердловской области по предоставлению гражданам, проживающим на территории Свердловской области, меры социальной поддержки по частичному освобождению от платы за коммунальные услуги , всего, из них:</t>
  </si>
  <si>
    <t>9.1.2.</t>
  </si>
  <si>
    <t>Подпрограмма 5 «Развитие малого и среднего предпринимательства»</t>
  </si>
  <si>
    <t>3.2.1.</t>
  </si>
  <si>
    <t>3.3.1.,3.3.2.</t>
  </si>
  <si>
    <t>Мероприятие 7.3.          Содержание и капитальный ремонт муниципального жилищного фонда, всего, из них:</t>
  </si>
  <si>
    <t>Мероприятие 7.4. Энергосбережение и повышение энергетической эффективности, всего, из них:</t>
  </si>
  <si>
    <t>Мероприятие 7.5.                          Уплата взноса на капитальный ремонт общего имущества в многоквартирных домах, всего, из них:</t>
  </si>
  <si>
    <t>Мероприятие 7.6.                          Развитие и модернизация объектов коммунальной инфраструктуры, находящихся в собственности Березовского городского округа, в соответствии с концессионными соглашениями, всего, из них:</t>
  </si>
  <si>
    <t>8.1.1.,8.1.2.,8.1.3.,8.1.4., 8.1.5.</t>
  </si>
  <si>
    <t>12.2.1.</t>
  </si>
  <si>
    <t>Мероприятие 6.2. Переселение граждан из аварийного жилищного фонда, всего, из них:</t>
  </si>
  <si>
    <t>Мероприятие 6.1.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, всего, из них:</t>
  </si>
  <si>
    <t xml:space="preserve"> План мероприятий по выполнению муниципальной программы Березовского городского округа                                                                                                                                                                                                            «Развитие и обеспечение эффективности деятельности администрации Березовского городского округа до 2024 года»</t>
  </si>
  <si>
    <t>Мероприятие 4.2.        Разработка документации по планировке территории, всего, из них:</t>
  </si>
  <si>
    <t xml:space="preserve">Мероприятие 4.4. Обеспечение деятельности в сфере капитального строительства </t>
  </si>
  <si>
    <t>Мероприятие 4.1.              Проведение комплексных кадастровых работ, подготовка документов территориального планирования, градостроительного зонирования и документации по планировке территории, всего, из них:</t>
  </si>
  <si>
    <t>Мероприятие 9.5.   Осуществление государственного полномочия Свердловской области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услуг" в части компенсации отдельным категориям граждан оплаты взноса на капитальный ремонт общего имущества в многоквартирном доме за счет межбюджетных трансфертов из федерального бюджета</t>
  </si>
  <si>
    <t>Мероприятие 2.2.             Обеспечение первичных мер пожарной безопасности и безопасности людей на водных объектах, всего, из них:</t>
  </si>
  <si>
    <t>Мероприятие 7.7.            Развитие и модернизация коммунальной инфраструктуры, теплоснабжения, водоснабжения и водоотведения, всего, из них</t>
  </si>
  <si>
    <t>Мероприятие 7.2.          Газификация территории Березовского городского округа, всего, из них:</t>
  </si>
  <si>
    <t>Мероприятие 4.3.         Организация деятельности по подготовке проектов правовых актов и технической документации в сфере земельных отношений  и архитектурно - градостроительной деятельности, всего, из них:</t>
  </si>
  <si>
    <t>Мероприятие    3.2.          Содержание и обеспечение сохранности сети автомобильных дорог местного значения, всего, из них:</t>
  </si>
  <si>
    <t>Мероприятие    3.3.        Капитальный ремонт и ремонт автомобильных дорог общего пользвания местного значения, всего, из них:</t>
  </si>
  <si>
    <t>Мероприятие 3.4. Строительство, реконструкция, капитальный ремонт, ремонт автомобильных дорог общего пользования местного значения, всего, из них:</t>
  </si>
  <si>
    <t>Мероприятие 3.5.        Приобретение машин, оборудования, транспортных средств для обеспечения сохранности, осуществления контроля за состоянием сети автомобильных дорог и качеством дорожных работ, всего, из них:</t>
  </si>
  <si>
    <t>Мероприятие 3.6.                                Разработка планов обеспечения транспортной безопасности автомобильных дорог местного значения городского округа, всего, из них:</t>
  </si>
  <si>
    <t>Мероприятие 3.1  Строительство и реконструкция автомобильных дорог общего пользования местного значения,  всего, из них:</t>
  </si>
  <si>
    <t>Мероприятие 7.8.                               Выполнение мероприятий по реконструкции ПС "Южная" и ПС "Северная", всего, из них:</t>
  </si>
  <si>
    <t>3.4.1., 3.4.2.,3.4.3.</t>
  </si>
  <si>
    <t>Мероприятие 3.7. Содержание систем наружного освещения, всего, из них:</t>
  </si>
  <si>
    <t>Мероприятие 3.8. Строительство и реконструкция систем наружного освещения, всего, из них:</t>
  </si>
  <si>
    <t>Мероприятие 3.9.           Озеленение и благоустройство территории городского округа, всего, из них:</t>
  </si>
  <si>
    <t>Мероприятие 3.10.                    Осуществление государственного полномочия Свердловской области по организации проведения мероприятий по отлову и содержанию безнадзорных собак, всего, из них:</t>
  </si>
  <si>
    <t>Мероприятие 3.11.                            Формирование современной городской среды на территории Березовского городского округа, всего, из них:</t>
  </si>
  <si>
    <t>1.3.1.,1.3.2.</t>
  </si>
  <si>
    <t>1.5.1.,1.5.2., 1.6.1., 1.7.1.</t>
  </si>
  <si>
    <t>1.8.1.</t>
  </si>
  <si>
    <t>2.3.1., 2.4.1.,2.5.1.,2.6.1., 2.7.1.</t>
  </si>
  <si>
    <t>2.11.1.,2.12.1.,2.13.1.</t>
  </si>
  <si>
    <t>3.1.1.,3.1.2.,3.1.3.</t>
  </si>
  <si>
    <t>3.1.1.,3.1.2.,3.1.3., 3.7.1., 3.7.2.</t>
  </si>
  <si>
    <t>3.7.1.</t>
  </si>
  <si>
    <t>3.8.1, 3.8.2</t>
  </si>
  <si>
    <t>4.2.1.</t>
  </si>
  <si>
    <t>4.5.2.</t>
  </si>
  <si>
    <t>5.1.1.,5.1.2., 5.2.1.,5.2.2.</t>
  </si>
  <si>
    <t>13.2.1.,13.3.1.</t>
  </si>
  <si>
    <t>2.8.1.,2.8.2.,2.9.1.,2.9.2., 2.9.3</t>
  </si>
  <si>
    <t>2.10.1.;2.10.2., 2.10.3</t>
  </si>
  <si>
    <t>4.4.1., 4.4.2</t>
  </si>
  <si>
    <t>Мероприятие 4.5. Организация и выполнения работ по подготовке проектно-сметной документации, по текущему икапитальному ремонту  объектов муниципальной собственности.</t>
  </si>
  <si>
    <t>7.1.1.,7.1.2.</t>
  </si>
  <si>
    <t>7.4.1.,7.4.2.,7.4.3.,7.4.4.,</t>
  </si>
  <si>
    <t>9.7.1.</t>
  </si>
  <si>
    <t>10.1.1.,10.1.2..</t>
  </si>
  <si>
    <t>13.4.1.,13.4.2.</t>
  </si>
  <si>
    <t>Мероприятие 3.12.       Организация деятельности в сфере благоустройства и жилищно-коммунального хозяйства территории городского округа, всего, из них: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</si>
</sst>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.00000"/>
  </numFmts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7030A0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b/>
      <sz val="12"/>
      <color rgb="FF00B0F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b/>
      <sz val="12"/>
      <color theme="5" tint="-0.249977111117893"/>
      <name val="Times New Roman"/>
      <family val="1"/>
      <charset val="204"/>
    </font>
    <font>
      <b/>
      <sz val="12"/>
      <color theme="3"/>
      <name val="Times New Roman"/>
      <family val="1"/>
      <charset val="204"/>
    </font>
    <font>
      <sz val="12"/>
      <color theme="3"/>
      <name val="Times New Roman"/>
      <family val="1"/>
      <charset val="204"/>
    </font>
    <font>
      <sz val="12"/>
      <color theme="5" tint="-0.249977111117893"/>
      <name val="Times New Roman"/>
      <family val="1"/>
      <charset val="204"/>
    </font>
    <font>
      <sz val="12"/>
      <color theme="5" tint="-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8"/>
      <name val="Times New Roman"/>
      <family val="1"/>
      <charset val="204"/>
    </font>
    <font>
      <b/>
      <sz val="12"/>
      <color theme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4" fontId="3" fillId="3" borderId="2" xfId="0" applyNumberFormat="1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vertical="top" wrapText="1"/>
    </xf>
    <xf numFmtId="1" fontId="3" fillId="3" borderId="2" xfId="0" applyNumberFormat="1" applyFont="1" applyFill="1" applyBorder="1" applyAlignment="1">
      <alignment horizontal="center" vertical="top" wrapText="1"/>
    </xf>
    <xf numFmtId="4" fontId="1" fillId="3" borderId="2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4" fontId="4" fillId="3" borderId="2" xfId="0" applyNumberFormat="1" applyFont="1" applyFill="1" applyBorder="1" applyAlignment="1">
      <alignment horizontal="center" vertical="top" wrapText="1"/>
    </xf>
    <xf numFmtId="4" fontId="3" fillId="3" borderId="2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left" vertical="top" wrapText="1"/>
    </xf>
    <xf numFmtId="4" fontId="1" fillId="3" borderId="2" xfId="0" applyNumberFormat="1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left" vertical="top" wrapText="1"/>
    </xf>
    <xf numFmtId="4" fontId="3" fillId="3" borderId="2" xfId="0" applyNumberFormat="1" applyFont="1" applyFill="1" applyBorder="1" applyAlignment="1">
      <alignment vertical="top" wrapText="1"/>
    </xf>
    <xf numFmtId="0" fontId="1" fillId="3" borderId="6" xfId="0" applyFont="1" applyFill="1" applyBorder="1" applyAlignment="1">
      <alignment horizontal="left" vertical="top" wrapText="1"/>
    </xf>
    <xf numFmtId="4" fontId="3" fillId="3" borderId="6" xfId="0" applyNumberFormat="1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vertical="top" wrapText="1"/>
    </xf>
    <xf numFmtId="0" fontId="2" fillId="4" borderId="0" xfId="0" applyFont="1" applyFill="1" applyAlignment="1">
      <alignment horizontal="center"/>
    </xf>
    <xf numFmtId="1" fontId="3" fillId="4" borderId="2" xfId="0" applyNumberFormat="1" applyFont="1" applyFill="1" applyBorder="1" applyAlignment="1">
      <alignment horizontal="center" vertical="top" wrapText="1"/>
    </xf>
    <xf numFmtId="4" fontId="3" fillId="4" borderId="2" xfId="0" applyNumberFormat="1" applyFont="1" applyFill="1" applyBorder="1" applyAlignment="1">
      <alignment horizontal="center" vertical="top" wrapText="1"/>
    </xf>
    <xf numFmtId="4" fontId="1" fillId="4" borderId="2" xfId="0" applyNumberFormat="1" applyFont="1" applyFill="1" applyBorder="1" applyAlignment="1">
      <alignment horizontal="center" vertical="top" wrapText="1"/>
    </xf>
    <xf numFmtId="4" fontId="4" fillId="4" borderId="2" xfId="0" applyNumberFormat="1" applyFont="1" applyFill="1" applyBorder="1" applyAlignment="1">
      <alignment horizontal="center" vertical="top" wrapText="1"/>
    </xf>
    <xf numFmtId="4" fontId="1" fillId="4" borderId="2" xfId="0" applyNumberFormat="1" applyFont="1" applyFill="1" applyBorder="1" applyAlignment="1">
      <alignment horizontal="center" vertical="top"/>
    </xf>
    <xf numFmtId="4" fontId="3" fillId="4" borderId="6" xfId="0" applyNumberFormat="1" applyFont="1" applyFill="1" applyBorder="1" applyAlignment="1">
      <alignment horizontal="center" vertical="top" wrapText="1"/>
    </xf>
    <xf numFmtId="0" fontId="0" fillId="4" borderId="0" xfId="0" applyFill="1"/>
    <xf numFmtId="4" fontId="5" fillId="4" borderId="2" xfId="0" applyNumberFormat="1" applyFont="1" applyFill="1" applyBorder="1" applyAlignment="1">
      <alignment horizontal="center" vertical="top" wrapText="1"/>
    </xf>
    <xf numFmtId="4" fontId="6" fillId="4" borderId="2" xfId="0" applyNumberFormat="1" applyFont="1" applyFill="1" applyBorder="1" applyAlignment="1">
      <alignment horizontal="center" vertical="top" wrapText="1"/>
    </xf>
    <xf numFmtId="4" fontId="7" fillId="4" borderId="2" xfId="0" applyNumberFormat="1" applyFont="1" applyFill="1" applyBorder="1" applyAlignment="1">
      <alignment horizontal="center" vertical="top" wrapText="1"/>
    </xf>
    <xf numFmtId="4" fontId="6" fillId="4" borderId="2" xfId="0" applyNumberFormat="1" applyFont="1" applyFill="1" applyBorder="1" applyAlignment="1">
      <alignment horizontal="center" vertical="top"/>
    </xf>
    <xf numFmtId="4" fontId="8" fillId="4" borderId="2" xfId="0" applyNumberFormat="1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9" fillId="3" borderId="2" xfId="0" applyFont="1" applyFill="1" applyBorder="1" applyAlignment="1">
      <alignment vertical="top" wrapText="1"/>
    </xf>
    <xf numFmtId="4" fontId="10" fillId="3" borderId="2" xfId="0" applyNumberFormat="1" applyFont="1" applyFill="1" applyBorder="1" applyAlignment="1">
      <alignment horizontal="center" vertical="top" wrapText="1"/>
    </xf>
    <xf numFmtId="4" fontId="9" fillId="4" borderId="2" xfId="0" applyNumberFormat="1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vertical="top" wrapText="1"/>
    </xf>
    <xf numFmtId="4" fontId="10" fillId="4" borderId="2" xfId="0" applyNumberFormat="1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vertical="top" wrapText="1"/>
    </xf>
    <xf numFmtId="4" fontId="12" fillId="3" borderId="2" xfId="0" applyNumberFormat="1" applyFont="1" applyFill="1" applyBorder="1" applyAlignment="1">
      <alignment horizontal="center" vertical="top" wrapText="1"/>
    </xf>
    <xf numFmtId="4" fontId="11" fillId="4" borderId="2" xfId="0" applyNumberFormat="1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vertical="top" wrapText="1"/>
    </xf>
    <xf numFmtId="4" fontId="12" fillId="4" borderId="2" xfId="0" applyNumberFormat="1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left" vertical="top" wrapText="1"/>
    </xf>
    <xf numFmtId="4" fontId="10" fillId="3" borderId="2" xfId="0" applyNumberFormat="1" applyFont="1" applyFill="1" applyBorder="1" applyAlignment="1">
      <alignment horizontal="center" vertical="top"/>
    </xf>
    <xf numFmtId="4" fontId="10" fillId="4" borderId="2" xfId="0" applyNumberFormat="1" applyFont="1" applyFill="1" applyBorder="1" applyAlignment="1">
      <alignment horizontal="center" vertical="top"/>
    </xf>
    <xf numFmtId="0" fontId="12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vertical="top" wrapText="1"/>
    </xf>
    <xf numFmtId="4" fontId="3" fillId="6" borderId="2" xfId="0" applyNumberFormat="1" applyFont="1" applyFill="1" applyBorder="1" applyAlignment="1">
      <alignment horizontal="center" vertical="top" wrapText="1"/>
    </xf>
    <xf numFmtId="4" fontId="13" fillId="4" borderId="2" xfId="0" applyNumberFormat="1" applyFont="1" applyFill="1" applyBorder="1" applyAlignment="1">
      <alignment horizontal="center" vertical="top" wrapText="1"/>
    </xf>
    <xf numFmtId="4" fontId="13" fillId="4" borderId="2" xfId="0" applyNumberFormat="1" applyFont="1" applyFill="1" applyBorder="1" applyAlignment="1">
      <alignment horizontal="center" vertical="top"/>
    </xf>
    <xf numFmtId="4" fontId="14" fillId="4" borderId="2" xfId="0" applyNumberFormat="1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top"/>
    </xf>
    <xf numFmtId="0" fontId="15" fillId="3" borderId="2" xfId="0" applyFont="1" applyFill="1" applyBorder="1" applyAlignment="1">
      <alignment vertical="top" wrapText="1"/>
    </xf>
    <xf numFmtId="4" fontId="15" fillId="3" borderId="2" xfId="0" applyNumberFormat="1" applyFont="1" applyFill="1" applyBorder="1" applyAlignment="1">
      <alignment horizontal="center" vertical="top" wrapText="1"/>
    </xf>
    <xf numFmtId="1" fontId="3" fillId="0" borderId="2" xfId="0" applyNumberFormat="1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11" fillId="0" borderId="2" xfId="0" applyNumberFormat="1" applyFont="1" applyFill="1" applyBorder="1" applyAlignment="1">
      <alignment horizontal="center" vertical="top" wrapText="1"/>
    </xf>
    <xf numFmtId="4" fontId="12" fillId="0" borderId="2" xfId="0" applyNumberFormat="1" applyFont="1" applyFill="1" applyBorder="1" applyAlignment="1">
      <alignment horizontal="center" vertical="top" wrapText="1"/>
    </xf>
    <xf numFmtId="4" fontId="9" fillId="0" borderId="2" xfId="0" applyNumberFormat="1" applyFont="1" applyFill="1" applyBorder="1" applyAlignment="1">
      <alignment horizontal="center" vertical="top" wrapText="1"/>
    </xf>
    <xf numFmtId="4" fontId="10" fillId="0" borderId="2" xfId="0" applyNumberFormat="1" applyFont="1" applyFill="1" applyBorder="1" applyAlignment="1">
      <alignment horizontal="center" vertical="top" wrapText="1"/>
    </xf>
    <xf numFmtId="4" fontId="14" fillId="0" borderId="2" xfId="0" applyNumberFormat="1" applyFont="1" applyFill="1" applyBorder="1" applyAlignment="1">
      <alignment horizontal="center" vertical="top" wrapText="1"/>
    </xf>
    <xf numFmtId="4" fontId="13" fillId="0" borderId="2" xfId="0" applyNumberFormat="1" applyFont="1" applyFill="1" applyBorder="1" applyAlignment="1">
      <alignment horizontal="center" vertical="top" wrapText="1"/>
    </xf>
    <xf numFmtId="4" fontId="5" fillId="0" borderId="2" xfId="0" applyNumberFormat="1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top" wrapText="1"/>
    </xf>
    <xf numFmtId="4" fontId="7" fillId="0" borderId="2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top"/>
    </xf>
    <xf numFmtId="4" fontId="6" fillId="0" borderId="2" xfId="0" applyNumberFormat="1" applyFont="1" applyFill="1" applyBorder="1" applyAlignment="1">
      <alignment horizontal="center" vertical="top" wrapText="1"/>
    </xf>
    <xf numFmtId="4" fontId="3" fillId="0" borderId="6" xfId="0" applyNumberFormat="1" applyFont="1" applyFill="1" applyBorder="1" applyAlignment="1">
      <alignment horizontal="center" vertical="top" wrapText="1"/>
    </xf>
    <xf numFmtId="4" fontId="10" fillId="0" borderId="2" xfId="0" applyNumberFormat="1" applyFont="1" applyFill="1" applyBorder="1" applyAlignment="1">
      <alignment horizontal="center" vertical="top"/>
    </xf>
    <xf numFmtId="0" fontId="0" fillId="0" borderId="0" xfId="0" applyFill="1"/>
    <xf numFmtId="4" fontId="16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4" fontId="15" fillId="0" borderId="2" xfId="0" applyNumberFormat="1" applyFont="1" applyFill="1" applyBorder="1" applyAlignment="1">
      <alignment horizontal="center" vertical="top" wrapText="1"/>
    </xf>
    <xf numFmtId="4" fontId="15" fillId="0" borderId="2" xfId="0" applyNumberFormat="1" applyFont="1" applyFill="1" applyBorder="1" applyAlignment="1">
      <alignment horizontal="center" vertical="top"/>
    </xf>
    <xf numFmtId="4" fontId="16" fillId="4" borderId="2" xfId="0" applyNumberFormat="1" applyFont="1" applyFill="1" applyBorder="1" applyAlignment="1">
      <alignment horizontal="center" vertical="top"/>
    </xf>
    <xf numFmtId="4" fontId="17" fillId="4" borderId="2" xfId="0" applyNumberFormat="1" applyFont="1" applyFill="1" applyBorder="1" applyAlignment="1">
      <alignment horizontal="center" vertical="top" wrapText="1"/>
    </xf>
    <xf numFmtId="0" fontId="0" fillId="7" borderId="0" xfId="0" applyFill="1"/>
    <xf numFmtId="0" fontId="16" fillId="3" borderId="2" xfId="0" applyFont="1" applyFill="1" applyBorder="1" applyAlignment="1">
      <alignment vertical="top" wrapText="1"/>
    </xf>
    <xf numFmtId="0" fontId="0" fillId="0" borderId="2" xfId="0" applyBorder="1"/>
    <xf numFmtId="4" fontId="4" fillId="4" borderId="2" xfId="0" applyNumberFormat="1" applyFont="1" applyFill="1" applyBorder="1" applyAlignment="1">
      <alignment horizontal="center" vertical="top"/>
    </xf>
    <xf numFmtId="4" fontId="18" fillId="4" borderId="2" xfId="0" applyNumberFormat="1" applyFont="1" applyFill="1" applyBorder="1" applyAlignment="1">
      <alignment horizontal="center" vertical="top" wrapText="1"/>
    </xf>
    <xf numFmtId="4" fontId="12" fillId="3" borderId="3" xfId="0" applyNumberFormat="1" applyFont="1" applyFill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4" fontId="3" fillId="3" borderId="2" xfId="0" applyNumberFormat="1" applyFont="1" applyFill="1" applyBorder="1" applyAlignment="1">
      <alignment horizontal="left" vertical="top" wrapText="1"/>
    </xf>
    <xf numFmtId="2" fontId="19" fillId="4" borderId="2" xfId="0" applyNumberFormat="1" applyFont="1" applyFill="1" applyBorder="1" applyAlignment="1">
      <alignment horizontal="center" vertical="top" wrapText="1"/>
    </xf>
    <xf numFmtId="2" fontId="12" fillId="0" borderId="2" xfId="0" applyNumberFormat="1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2" fontId="12" fillId="4" borderId="2" xfId="0" applyNumberFormat="1" applyFont="1" applyFill="1" applyBorder="1" applyAlignment="1">
      <alignment vertical="top" wrapText="1"/>
    </xf>
    <xf numFmtId="4" fontId="12" fillId="4" borderId="2" xfId="0" applyNumberFormat="1" applyFont="1" applyFill="1" applyBorder="1" applyAlignment="1">
      <alignment vertical="top" wrapText="1"/>
    </xf>
    <xf numFmtId="2" fontId="12" fillId="4" borderId="2" xfId="0" applyNumberFormat="1" applyFont="1" applyFill="1" applyBorder="1" applyAlignment="1">
      <alignment horizontal="center" vertical="top" wrapText="1"/>
    </xf>
    <xf numFmtId="0" fontId="20" fillId="0" borderId="0" xfId="0" applyFont="1"/>
    <xf numFmtId="4" fontId="3" fillId="3" borderId="4" xfId="0" applyNumberFormat="1" applyFont="1" applyFill="1" applyBorder="1" applyAlignment="1">
      <alignment horizontal="center" vertical="top" wrapText="1"/>
    </xf>
    <xf numFmtId="4" fontId="21" fillId="4" borderId="2" xfId="0" applyNumberFormat="1" applyFont="1" applyFill="1" applyBorder="1" applyAlignment="1">
      <alignment horizontal="center" vertical="top" wrapText="1"/>
    </xf>
    <xf numFmtId="4" fontId="22" fillId="4" borderId="2" xfId="0" applyNumberFormat="1" applyFont="1" applyFill="1" applyBorder="1" applyAlignment="1">
      <alignment horizontal="center" vertical="top" wrapText="1"/>
    </xf>
    <xf numFmtId="4" fontId="0" fillId="0" borderId="0" xfId="0" applyNumberFormat="1"/>
    <xf numFmtId="0" fontId="3" fillId="3" borderId="3" xfId="0" applyFont="1" applyFill="1" applyBorder="1" applyAlignment="1">
      <alignment horizontal="left" vertical="top" wrapText="1"/>
    </xf>
    <xf numFmtId="4" fontId="22" fillId="4" borderId="4" xfId="0" applyNumberFormat="1" applyFont="1" applyFill="1" applyBorder="1" applyAlignment="1">
      <alignment horizontal="center" vertical="top" wrapText="1"/>
    </xf>
    <xf numFmtId="4" fontId="3" fillId="4" borderId="4" xfId="0" applyNumberFormat="1" applyFont="1" applyFill="1" applyBorder="1" applyAlignment="1">
      <alignment horizontal="center" vertical="top" wrapText="1"/>
    </xf>
    <xf numFmtId="2" fontId="19" fillId="0" borderId="2" xfId="0" applyNumberFormat="1" applyFont="1" applyFill="1" applyBorder="1" applyAlignment="1">
      <alignment horizontal="center" vertical="top" wrapText="1"/>
    </xf>
    <xf numFmtId="2" fontId="12" fillId="0" borderId="2" xfId="0" applyNumberFormat="1" applyFont="1" applyFill="1" applyBorder="1" applyAlignment="1">
      <alignment horizontal="center" vertical="top" wrapText="1"/>
    </xf>
    <xf numFmtId="164" fontId="0" fillId="0" borderId="0" xfId="0" applyNumberFormat="1"/>
    <xf numFmtId="165" fontId="0" fillId="0" borderId="0" xfId="0" applyNumberFormat="1"/>
    <xf numFmtId="0" fontId="0" fillId="5" borderId="0" xfId="0" applyFill="1"/>
    <xf numFmtId="4" fontId="0" fillId="5" borderId="0" xfId="0" applyNumberFormat="1" applyFill="1"/>
    <xf numFmtId="4" fontId="5" fillId="3" borderId="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1" fontId="4" fillId="0" borderId="2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/>
    <xf numFmtId="0" fontId="4" fillId="0" borderId="2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wrapText="1"/>
    </xf>
    <xf numFmtId="4" fontId="18" fillId="0" borderId="2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vertical="top" wrapText="1"/>
    </xf>
    <xf numFmtId="4" fontId="4" fillId="0" borderId="3" xfId="0" applyNumberFormat="1" applyFont="1" applyFill="1" applyBorder="1" applyAlignment="1">
      <alignment horizontal="left" vertical="top" wrapText="1"/>
    </xf>
    <xf numFmtId="4" fontId="4" fillId="0" borderId="2" xfId="0" applyNumberFormat="1" applyFont="1" applyFill="1" applyBorder="1" applyAlignment="1">
      <alignment vertical="top" wrapText="1"/>
    </xf>
    <xf numFmtId="2" fontId="4" fillId="0" borderId="2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/>
    <xf numFmtId="0" fontId="4" fillId="0" borderId="3" xfId="0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horizontal="center" vertical="top"/>
    </xf>
    <xf numFmtId="49" fontId="4" fillId="0" borderId="0" xfId="0" applyNumberFormat="1" applyFont="1" applyFill="1" applyBorder="1" applyAlignment="1">
      <alignment vertical="top"/>
    </xf>
    <xf numFmtId="49" fontId="4" fillId="0" borderId="0" xfId="0" applyNumberFormat="1" applyFont="1" applyFill="1" applyBorder="1"/>
    <xf numFmtId="0" fontId="4" fillId="0" borderId="0" xfId="0" applyFont="1" applyFill="1" applyBorder="1" applyAlignment="1">
      <alignment vertical="top"/>
    </xf>
    <xf numFmtId="0" fontId="4" fillId="0" borderId="2" xfId="0" applyFont="1" applyFill="1" applyBorder="1"/>
    <xf numFmtId="4" fontId="4" fillId="0" borderId="0" xfId="0" applyNumberFormat="1" applyFont="1" applyFill="1"/>
    <xf numFmtId="0" fontId="10" fillId="3" borderId="3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0" fontId="10" fillId="3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4" fontId="3" fillId="3" borderId="3" xfId="0" applyNumberFormat="1" applyFont="1" applyFill="1" applyBorder="1" applyAlignment="1">
      <alignment horizontal="center" vertical="top" wrapText="1"/>
    </xf>
    <xf numFmtId="4" fontId="3" fillId="3" borderId="4" xfId="0" applyNumberFormat="1" applyFont="1" applyFill="1" applyBorder="1" applyAlignment="1">
      <alignment horizontal="center" vertical="top" wrapText="1"/>
    </xf>
    <xf numFmtId="4" fontId="3" fillId="3" borderId="5" xfId="0" applyNumberFormat="1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5"/>
  <sheetViews>
    <sheetView topLeftCell="A214" workbookViewId="0">
      <selection activeCell="A106" sqref="A106:XFD107"/>
    </sheetView>
  </sheetViews>
  <sheetFormatPr defaultRowHeight="15" x14ac:dyDescent="0.25"/>
  <cols>
    <col min="1" max="1" width="7.5703125" bestFit="1" customWidth="1"/>
    <col min="2" max="2" width="34.140625" bestFit="1" customWidth="1"/>
    <col min="3" max="3" width="13.140625" bestFit="1" customWidth="1"/>
    <col min="4" max="5" width="11.28515625" bestFit="1" customWidth="1"/>
    <col min="6" max="6" width="13.140625" bestFit="1" customWidth="1"/>
    <col min="7" max="7" width="11.28515625" style="29" bestFit="1" customWidth="1"/>
    <col min="8" max="10" width="11.28515625" bestFit="1" customWidth="1"/>
    <col min="11" max="11" width="19" customWidth="1"/>
  </cols>
  <sheetData>
    <row r="1" spans="1:11" ht="18.75" x14ac:dyDescent="0.3">
      <c r="A1" s="1"/>
      <c r="B1" s="2"/>
      <c r="C1" s="2"/>
      <c r="D1" s="2"/>
      <c r="E1" s="2"/>
      <c r="F1" s="2"/>
      <c r="G1" s="22"/>
      <c r="H1" s="2"/>
      <c r="I1" s="2"/>
      <c r="J1" s="2"/>
      <c r="K1" s="3"/>
    </row>
    <row r="2" spans="1:11" ht="15.75" x14ac:dyDescent="0.25">
      <c r="A2" s="148" t="s">
        <v>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1" ht="98.25" customHeight="1" x14ac:dyDescent="0.25">
      <c r="A3" s="4" t="s">
        <v>1</v>
      </c>
      <c r="B3" s="5" t="s">
        <v>2</v>
      </c>
      <c r="C3" s="149" t="s">
        <v>3</v>
      </c>
      <c r="D3" s="150"/>
      <c r="E3" s="150"/>
      <c r="F3" s="150"/>
      <c r="G3" s="150"/>
      <c r="H3" s="150"/>
      <c r="I3" s="150"/>
      <c r="J3" s="151"/>
      <c r="K3" s="6" t="s">
        <v>4</v>
      </c>
    </row>
    <row r="4" spans="1:11" ht="15.75" x14ac:dyDescent="0.25">
      <c r="A4" s="7"/>
      <c r="B4" s="8"/>
      <c r="C4" s="6" t="s">
        <v>5</v>
      </c>
      <c r="D4" s="9">
        <v>2014</v>
      </c>
      <c r="E4" s="9">
        <v>2015</v>
      </c>
      <c r="F4" s="9">
        <v>2016</v>
      </c>
      <c r="G4" s="23">
        <v>2017</v>
      </c>
      <c r="H4" s="9">
        <v>2018</v>
      </c>
      <c r="I4" s="9">
        <v>2019</v>
      </c>
      <c r="J4" s="9">
        <v>2020</v>
      </c>
      <c r="K4" s="10"/>
    </row>
    <row r="5" spans="1:11" ht="31.5" x14ac:dyDescent="0.25">
      <c r="A5" s="7">
        <v>1</v>
      </c>
      <c r="B5" s="35" t="s">
        <v>6</v>
      </c>
      <c r="C5" s="6">
        <f t="shared" ref="C5:C18" si="0">SUM(D5:J5)</f>
        <v>5139195.165</v>
      </c>
      <c r="D5" s="6">
        <v>631056.41</v>
      </c>
      <c r="E5" s="6">
        <v>803655.04</v>
      </c>
      <c r="F5" s="6">
        <v>1109120.27</v>
      </c>
      <c r="G5" s="24">
        <f>SUM(G6:G9)</f>
        <v>901638.31500000006</v>
      </c>
      <c r="H5" s="6">
        <v>554917.25</v>
      </c>
      <c r="I5" s="6">
        <v>507970.37</v>
      </c>
      <c r="J5" s="6">
        <v>630837.51</v>
      </c>
      <c r="K5" s="6" t="s">
        <v>7</v>
      </c>
    </row>
    <row r="6" spans="1:11" ht="15.75" x14ac:dyDescent="0.25">
      <c r="A6" s="7">
        <v>2</v>
      </c>
      <c r="B6" s="11" t="s">
        <v>8</v>
      </c>
      <c r="C6" s="6">
        <f t="shared" si="0"/>
        <v>274414.40000000002</v>
      </c>
      <c r="D6" s="6">
        <v>40521.599999999999</v>
      </c>
      <c r="E6" s="6">
        <v>36378.800000000003</v>
      </c>
      <c r="F6" s="6">
        <v>44371.1</v>
      </c>
      <c r="G6" s="24">
        <f>G11+G15</f>
        <v>38158.9</v>
      </c>
      <c r="H6" s="6">
        <v>37972</v>
      </c>
      <c r="I6" s="6">
        <v>37958</v>
      </c>
      <c r="J6" s="6">
        <v>39054</v>
      </c>
      <c r="K6" s="6" t="s">
        <v>7</v>
      </c>
    </row>
    <row r="7" spans="1:11" ht="15.75" x14ac:dyDescent="0.25">
      <c r="A7" s="7">
        <v>3</v>
      </c>
      <c r="B7" s="11" t="s">
        <v>9</v>
      </c>
      <c r="C7" s="6">
        <f t="shared" si="0"/>
        <v>1848085.4919999999</v>
      </c>
      <c r="D7" s="6">
        <v>210930.31</v>
      </c>
      <c r="E7" s="6">
        <v>299879.27</v>
      </c>
      <c r="F7" s="6">
        <v>546208.19999999995</v>
      </c>
      <c r="G7" s="24">
        <f>G12+G16</f>
        <v>350719.81199999998</v>
      </c>
      <c r="H7" s="6">
        <v>164755.9</v>
      </c>
      <c r="I7" s="6">
        <v>153842.1</v>
      </c>
      <c r="J7" s="6">
        <v>121749.9</v>
      </c>
      <c r="K7" s="6" t="s">
        <v>7</v>
      </c>
    </row>
    <row r="8" spans="1:11" ht="15.75" x14ac:dyDescent="0.25">
      <c r="A8" s="7">
        <v>4</v>
      </c>
      <c r="B8" s="11" t="s">
        <v>10</v>
      </c>
      <c r="C8" s="6">
        <f t="shared" si="0"/>
        <v>3016455.273</v>
      </c>
      <c r="D8" s="6">
        <v>379604.5</v>
      </c>
      <c r="E8" s="6">
        <v>467396.97</v>
      </c>
      <c r="F8" s="6">
        <v>518540.97</v>
      </c>
      <c r="G8" s="24">
        <f>G13+G17</f>
        <v>512519.60300000006</v>
      </c>
      <c r="H8" s="6">
        <v>352189.35</v>
      </c>
      <c r="I8" s="6">
        <v>316170.27</v>
      </c>
      <c r="J8" s="6">
        <v>470033.61</v>
      </c>
      <c r="K8" s="6" t="s">
        <v>7</v>
      </c>
    </row>
    <row r="9" spans="1:11" ht="31.5" x14ac:dyDescent="0.25">
      <c r="A9" s="7">
        <v>5</v>
      </c>
      <c r="B9" s="50" t="s">
        <v>225</v>
      </c>
      <c r="C9" s="6">
        <f t="shared" si="0"/>
        <v>240</v>
      </c>
      <c r="D9" s="6"/>
      <c r="E9" s="6"/>
      <c r="F9" s="6"/>
      <c r="G9" s="24">
        <f>G18</f>
        <v>240</v>
      </c>
      <c r="H9" s="6"/>
      <c r="I9" s="6"/>
      <c r="J9" s="6"/>
      <c r="K9" s="6"/>
    </row>
    <row r="10" spans="1:11" ht="15.75" x14ac:dyDescent="0.25">
      <c r="A10" s="7">
        <v>6</v>
      </c>
      <c r="B10" s="41" t="s">
        <v>11</v>
      </c>
      <c r="C10" s="42">
        <f t="shared" si="0"/>
        <v>1048951.1300000001</v>
      </c>
      <c r="D10" s="42">
        <v>46536.46</v>
      </c>
      <c r="E10" s="42">
        <v>246125.55</v>
      </c>
      <c r="F10" s="42">
        <v>410431.54</v>
      </c>
      <c r="G10" s="43">
        <f>SUM(G11:G13)</f>
        <v>269422.08000000002</v>
      </c>
      <c r="H10" s="42">
        <v>0</v>
      </c>
      <c r="I10" s="42">
        <v>0</v>
      </c>
      <c r="J10" s="42">
        <v>76435.5</v>
      </c>
      <c r="K10" s="6" t="s">
        <v>7</v>
      </c>
    </row>
    <row r="11" spans="1:11" ht="15.75" x14ac:dyDescent="0.25">
      <c r="A11" s="7">
        <v>7</v>
      </c>
      <c r="B11" s="44" t="s">
        <v>12</v>
      </c>
      <c r="C11" s="42">
        <f t="shared" si="0"/>
        <v>1437.2</v>
      </c>
      <c r="D11" s="42">
        <v>1437.2</v>
      </c>
      <c r="E11" s="42">
        <v>0</v>
      </c>
      <c r="F11" s="42">
        <v>0</v>
      </c>
      <c r="G11" s="45">
        <f>0</f>
        <v>0</v>
      </c>
      <c r="H11" s="42">
        <v>0</v>
      </c>
      <c r="I11" s="42">
        <v>0</v>
      </c>
      <c r="J11" s="42">
        <v>0</v>
      </c>
      <c r="K11" s="6" t="s">
        <v>7</v>
      </c>
    </row>
    <row r="12" spans="1:11" ht="15.75" x14ac:dyDescent="0.25">
      <c r="A12" s="7">
        <v>8</v>
      </c>
      <c r="B12" s="44" t="s">
        <v>9</v>
      </c>
      <c r="C12" s="42">
        <f t="shared" si="0"/>
        <v>651067.25</v>
      </c>
      <c r="D12" s="42">
        <v>31705.66</v>
      </c>
      <c r="E12" s="42">
        <v>146133.76999999999</v>
      </c>
      <c r="F12" s="42">
        <v>297911.51</v>
      </c>
      <c r="G12" s="45">
        <f>G124+G180+G308</f>
        <v>175316.31</v>
      </c>
      <c r="H12" s="42">
        <v>0</v>
      </c>
      <c r="I12" s="42">
        <v>0</v>
      </c>
      <c r="J12" s="42">
        <v>0</v>
      </c>
      <c r="K12" s="6" t="s">
        <v>7</v>
      </c>
    </row>
    <row r="13" spans="1:11" ht="15.75" x14ac:dyDescent="0.25">
      <c r="A13" s="7">
        <v>9</v>
      </c>
      <c r="B13" s="44" t="s">
        <v>10</v>
      </c>
      <c r="C13" s="42">
        <f t="shared" si="0"/>
        <v>396446.68</v>
      </c>
      <c r="D13" s="42">
        <v>13393.6</v>
      </c>
      <c r="E13" s="42">
        <v>99991.78</v>
      </c>
      <c r="F13" s="42">
        <v>112520.03</v>
      </c>
      <c r="G13" s="45">
        <f>G125+G181+G309</f>
        <v>94105.77</v>
      </c>
      <c r="H13" s="42">
        <v>0</v>
      </c>
      <c r="I13" s="42">
        <v>0</v>
      </c>
      <c r="J13" s="42">
        <v>76435.5</v>
      </c>
      <c r="K13" s="6" t="s">
        <v>7</v>
      </c>
    </row>
    <row r="14" spans="1:11" ht="15.75" x14ac:dyDescent="0.25">
      <c r="A14" s="7">
        <v>10</v>
      </c>
      <c r="B14" s="36" t="s">
        <v>13</v>
      </c>
      <c r="C14" s="37">
        <f t="shared" si="0"/>
        <v>4090244.0350000001</v>
      </c>
      <c r="D14" s="37">
        <v>584519.94999999995</v>
      </c>
      <c r="E14" s="37">
        <v>557529.49</v>
      </c>
      <c r="F14" s="37">
        <v>698688.73</v>
      </c>
      <c r="G14" s="38">
        <f>SUM(G15:G18)</f>
        <v>632216.23499999999</v>
      </c>
      <c r="H14" s="37">
        <v>554917.25</v>
      </c>
      <c r="I14" s="37">
        <v>507970.37</v>
      </c>
      <c r="J14" s="37">
        <v>554402.01</v>
      </c>
      <c r="K14" s="6" t="s">
        <v>7</v>
      </c>
    </row>
    <row r="15" spans="1:11" ht="15.75" x14ac:dyDescent="0.25">
      <c r="A15" s="7">
        <v>11</v>
      </c>
      <c r="B15" s="39" t="s">
        <v>8</v>
      </c>
      <c r="C15" s="37">
        <f t="shared" si="0"/>
        <v>272977.2</v>
      </c>
      <c r="D15" s="37">
        <v>39084.400000000001</v>
      </c>
      <c r="E15" s="37">
        <v>36378.800000000003</v>
      </c>
      <c r="F15" s="37">
        <v>44371.1</v>
      </c>
      <c r="G15" s="40">
        <f>G26+G63+G197</f>
        <v>38158.9</v>
      </c>
      <c r="H15" s="37">
        <v>37972</v>
      </c>
      <c r="I15" s="37">
        <v>37958</v>
      </c>
      <c r="J15" s="37">
        <v>39054</v>
      </c>
      <c r="K15" s="6" t="s">
        <v>7</v>
      </c>
    </row>
    <row r="16" spans="1:11" ht="15.75" x14ac:dyDescent="0.25">
      <c r="A16" s="7">
        <v>12</v>
      </c>
      <c r="B16" s="39" t="s">
        <v>9</v>
      </c>
      <c r="C16" s="37">
        <f t="shared" si="0"/>
        <v>1197018.2420000001</v>
      </c>
      <c r="D16" s="37">
        <v>179224.65</v>
      </c>
      <c r="E16" s="37">
        <v>153745.5</v>
      </c>
      <c r="F16" s="37">
        <v>248296.69</v>
      </c>
      <c r="G16" s="40">
        <f>G27+G64+G100+G156+G198+G228+G274+G326+G346+G379+G393</f>
        <v>175403.50199999998</v>
      </c>
      <c r="H16" s="37">
        <v>164755.9</v>
      </c>
      <c r="I16" s="37">
        <v>153842.1</v>
      </c>
      <c r="J16" s="37">
        <v>121749.9</v>
      </c>
      <c r="K16" s="6" t="s">
        <v>7</v>
      </c>
    </row>
    <row r="17" spans="1:11" ht="15.75" x14ac:dyDescent="0.25">
      <c r="A17" s="7">
        <v>13</v>
      </c>
      <c r="B17" s="39" t="s">
        <v>10</v>
      </c>
      <c r="C17" s="37">
        <f t="shared" si="0"/>
        <v>2620008.5929999999</v>
      </c>
      <c r="D17" s="37">
        <v>366210.9</v>
      </c>
      <c r="E17" s="37">
        <v>367405.19</v>
      </c>
      <c r="F17" s="37">
        <v>406020.94</v>
      </c>
      <c r="G17" s="40">
        <f>G28+G65+G101+G113+G157+G145+G199+G229+G275+G291+G327+G347+G380+G394+G410</f>
        <v>418413.83300000004</v>
      </c>
      <c r="H17" s="37">
        <v>352189.35</v>
      </c>
      <c r="I17" s="37">
        <v>316170.27</v>
      </c>
      <c r="J17" s="37">
        <v>393598.11</v>
      </c>
      <c r="K17" s="6" t="s">
        <v>7</v>
      </c>
    </row>
    <row r="18" spans="1:11" ht="31.5" x14ac:dyDescent="0.25">
      <c r="A18" s="7">
        <v>14</v>
      </c>
      <c r="B18" s="39" t="s">
        <v>225</v>
      </c>
      <c r="C18" s="37">
        <f t="shared" si="0"/>
        <v>240</v>
      </c>
      <c r="D18" s="37"/>
      <c r="E18" s="37"/>
      <c r="F18" s="37"/>
      <c r="G18" s="40">
        <f>G267</f>
        <v>240</v>
      </c>
      <c r="H18" s="37"/>
      <c r="I18" s="37"/>
      <c r="J18" s="37"/>
      <c r="K18" s="6"/>
    </row>
    <row r="19" spans="1:11" ht="15.75" x14ac:dyDescent="0.25">
      <c r="A19" s="7">
        <v>15</v>
      </c>
      <c r="B19" s="152" t="s">
        <v>14</v>
      </c>
      <c r="C19" s="153"/>
      <c r="D19" s="153"/>
      <c r="E19" s="153"/>
      <c r="F19" s="153"/>
      <c r="G19" s="153"/>
      <c r="H19" s="153"/>
      <c r="I19" s="153"/>
      <c r="J19" s="154"/>
      <c r="K19" s="5"/>
    </row>
    <row r="20" spans="1:11" ht="31.5" x14ac:dyDescent="0.25">
      <c r="A20" s="7">
        <v>16</v>
      </c>
      <c r="B20" s="11" t="s">
        <v>15</v>
      </c>
      <c r="C20" s="6">
        <f t="shared" ref="C20:C22" si="1">SUM(D20:J20)</f>
        <v>53138.9</v>
      </c>
      <c r="D20" s="6">
        <v>16267.86</v>
      </c>
      <c r="E20" s="6">
        <v>7701.27</v>
      </c>
      <c r="F20" s="6">
        <v>9431.6200000000008</v>
      </c>
      <c r="G20" s="24">
        <f>SUM(G21:G23)</f>
        <v>7614.25</v>
      </c>
      <c r="H20" s="6">
        <v>3637.4</v>
      </c>
      <c r="I20" s="6">
        <v>3637.4</v>
      </c>
      <c r="J20" s="6">
        <v>4849.1000000000004</v>
      </c>
      <c r="K20" s="6" t="s">
        <v>7</v>
      </c>
    </row>
    <row r="21" spans="1:11" ht="15.75" x14ac:dyDescent="0.25">
      <c r="A21" s="7">
        <v>17</v>
      </c>
      <c r="B21" s="11" t="s">
        <v>8</v>
      </c>
      <c r="C21" s="6">
        <f t="shared" si="1"/>
        <v>32.700000000000003</v>
      </c>
      <c r="D21" s="6">
        <v>0</v>
      </c>
      <c r="E21" s="6">
        <v>0</v>
      </c>
      <c r="F21" s="6">
        <v>32.700000000000003</v>
      </c>
      <c r="G21" s="24">
        <f>G26</f>
        <v>0</v>
      </c>
      <c r="H21" s="6">
        <v>0</v>
      </c>
      <c r="I21" s="6">
        <v>0</v>
      </c>
      <c r="J21" s="6">
        <v>0</v>
      </c>
      <c r="K21" s="6" t="s">
        <v>7</v>
      </c>
    </row>
    <row r="22" spans="1:11" ht="15.75" x14ac:dyDescent="0.25">
      <c r="A22" s="7">
        <v>18</v>
      </c>
      <c r="B22" s="11" t="s">
        <v>9</v>
      </c>
      <c r="C22" s="6">
        <f t="shared" si="1"/>
        <v>1169.6000000000001</v>
      </c>
      <c r="D22" s="6">
        <v>549.4</v>
      </c>
      <c r="E22" s="6">
        <v>96.2</v>
      </c>
      <c r="F22" s="6">
        <v>103.9</v>
      </c>
      <c r="G22" s="24">
        <f t="shared" ref="G22:G23" si="2">G27</f>
        <v>108.4</v>
      </c>
      <c r="H22" s="6">
        <v>108.4</v>
      </c>
      <c r="I22" s="6">
        <v>108.4</v>
      </c>
      <c r="J22" s="6">
        <v>94.9</v>
      </c>
      <c r="K22" s="6" t="s">
        <v>7</v>
      </c>
    </row>
    <row r="23" spans="1:11" ht="15.75" x14ac:dyDescent="0.25">
      <c r="A23" s="7">
        <v>19</v>
      </c>
      <c r="B23" s="11" t="s">
        <v>10</v>
      </c>
      <c r="C23" s="6">
        <f>SUM(D23:J23)</f>
        <v>51936.6</v>
      </c>
      <c r="D23" s="6">
        <v>15718.46</v>
      </c>
      <c r="E23" s="6">
        <v>7605.07</v>
      </c>
      <c r="F23" s="6">
        <v>9295.02</v>
      </c>
      <c r="G23" s="24">
        <f t="shared" si="2"/>
        <v>7505.85</v>
      </c>
      <c r="H23" s="6">
        <v>3529</v>
      </c>
      <c r="I23" s="6">
        <v>3529</v>
      </c>
      <c r="J23" s="6">
        <v>4754.2</v>
      </c>
      <c r="K23" s="6" t="s">
        <v>7</v>
      </c>
    </row>
    <row r="24" spans="1:11" ht="15.75" x14ac:dyDescent="0.25">
      <c r="A24" s="7">
        <v>20</v>
      </c>
      <c r="B24" s="145" t="s">
        <v>16</v>
      </c>
      <c r="C24" s="146"/>
      <c r="D24" s="146"/>
      <c r="E24" s="146"/>
      <c r="F24" s="146"/>
      <c r="G24" s="146"/>
      <c r="H24" s="146"/>
      <c r="I24" s="146"/>
      <c r="J24" s="147"/>
      <c r="K24" s="5"/>
    </row>
    <row r="25" spans="1:11" ht="47.25" x14ac:dyDescent="0.25">
      <c r="A25" s="7">
        <v>21</v>
      </c>
      <c r="B25" s="39" t="s">
        <v>17</v>
      </c>
      <c r="C25" s="37">
        <f t="shared" ref="C25:C27" si="3">SUM(D25:J25)</f>
        <v>53138.9</v>
      </c>
      <c r="D25" s="37">
        <v>16267.86</v>
      </c>
      <c r="E25" s="37">
        <v>7701.27</v>
      </c>
      <c r="F25" s="37">
        <v>9431.6200000000008</v>
      </c>
      <c r="G25" s="40">
        <f>SUM(G26:G28)</f>
        <v>7614.25</v>
      </c>
      <c r="H25" s="37">
        <v>3637.4</v>
      </c>
      <c r="I25" s="37">
        <v>3637.4</v>
      </c>
      <c r="J25" s="37">
        <v>4849.1000000000004</v>
      </c>
      <c r="K25" s="6" t="s">
        <v>7</v>
      </c>
    </row>
    <row r="26" spans="1:11" ht="15.75" x14ac:dyDescent="0.25">
      <c r="A26" s="7">
        <v>22</v>
      </c>
      <c r="B26" s="39" t="s">
        <v>8</v>
      </c>
      <c r="C26" s="37">
        <f t="shared" si="3"/>
        <v>32.700000000000003</v>
      </c>
      <c r="D26" s="37">
        <v>0</v>
      </c>
      <c r="E26" s="37">
        <v>0</v>
      </c>
      <c r="F26" s="37">
        <v>32.700000000000003</v>
      </c>
      <c r="G26" s="40">
        <v>0</v>
      </c>
      <c r="H26" s="37">
        <v>0</v>
      </c>
      <c r="I26" s="37">
        <v>0</v>
      </c>
      <c r="J26" s="37">
        <v>0</v>
      </c>
      <c r="K26" s="6" t="s">
        <v>7</v>
      </c>
    </row>
    <row r="27" spans="1:11" ht="15.75" x14ac:dyDescent="0.25">
      <c r="A27" s="7">
        <v>23</v>
      </c>
      <c r="B27" s="39" t="s">
        <v>9</v>
      </c>
      <c r="C27" s="37">
        <f t="shared" si="3"/>
        <v>1169.6000000000001</v>
      </c>
      <c r="D27" s="37">
        <v>549.4</v>
      </c>
      <c r="E27" s="37">
        <v>96.2</v>
      </c>
      <c r="F27" s="37">
        <v>103.9</v>
      </c>
      <c r="G27" s="40">
        <v>108.4</v>
      </c>
      <c r="H27" s="37">
        <v>108.4</v>
      </c>
      <c r="I27" s="37">
        <v>108.4</v>
      </c>
      <c r="J27" s="37">
        <v>94.9</v>
      </c>
      <c r="K27" s="6" t="s">
        <v>7</v>
      </c>
    </row>
    <row r="28" spans="1:11" ht="15.75" x14ac:dyDescent="0.25">
      <c r="A28" s="7">
        <v>24</v>
      </c>
      <c r="B28" s="39" t="s">
        <v>10</v>
      </c>
      <c r="C28" s="37">
        <f>SUM(D28:J28)</f>
        <v>51936.6</v>
      </c>
      <c r="D28" s="37">
        <v>15718.46</v>
      </c>
      <c r="E28" s="37">
        <v>7605.07</v>
      </c>
      <c r="F28" s="37">
        <v>9295.02</v>
      </c>
      <c r="G28" s="40">
        <f>SUM(G30,G32,G34,G39,G41,G43)</f>
        <v>7505.85</v>
      </c>
      <c r="H28" s="37">
        <v>3529</v>
      </c>
      <c r="I28" s="37">
        <v>3529</v>
      </c>
      <c r="J28" s="37">
        <v>4754.2</v>
      </c>
      <c r="K28" s="6" t="s">
        <v>7</v>
      </c>
    </row>
    <row r="29" spans="1:11" ht="78.75" x14ac:dyDescent="0.25">
      <c r="A29" s="7">
        <v>25</v>
      </c>
      <c r="B29" s="11" t="s">
        <v>18</v>
      </c>
      <c r="C29" s="6">
        <v>1508.78</v>
      </c>
      <c r="D29" s="6">
        <v>552.35</v>
      </c>
      <c r="E29" s="6">
        <v>207.14500000000001</v>
      </c>
      <c r="F29" s="12">
        <v>295.08</v>
      </c>
      <c r="G29" s="24">
        <v>162</v>
      </c>
      <c r="H29" s="6">
        <v>67</v>
      </c>
      <c r="I29" s="6">
        <v>67</v>
      </c>
      <c r="J29" s="6">
        <v>158.19999999999999</v>
      </c>
      <c r="K29" s="6" t="s">
        <v>19</v>
      </c>
    </row>
    <row r="30" spans="1:11" ht="15.75" x14ac:dyDescent="0.25">
      <c r="A30" s="7">
        <v>26</v>
      </c>
      <c r="B30" s="11" t="s">
        <v>10</v>
      </c>
      <c r="C30" s="6">
        <v>1508.78</v>
      </c>
      <c r="D30" s="6">
        <v>552.35</v>
      </c>
      <c r="E30" s="6">
        <v>207.14500000000001</v>
      </c>
      <c r="F30" s="12">
        <v>295.08</v>
      </c>
      <c r="G30" s="30">
        <v>162</v>
      </c>
      <c r="H30" s="6">
        <v>67</v>
      </c>
      <c r="I30" s="6">
        <v>67</v>
      </c>
      <c r="J30" s="6">
        <v>158.19999999999999</v>
      </c>
      <c r="K30" s="13"/>
    </row>
    <row r="31" spans="1:11" ht="63" x14ac:dyDescent="0.25">
      <c r="A31" s="7">
        <v>27</v>
      </c>
      <c r="B31" s="11" t="s">
        <v>20</v>
      </c>
      <c r="C31" s="6">
        <f>SUM(D31:J31)</f>
        <v>18263.099999999999</v>
      </c>
      <c r="D31" s="6">
        <v>3789.64</v>
      </c>
      <c r="E31" s="6">
        <v>3829.48</v>
      </c>
      <c r="F31" s="12">
        <v>2572.87</v>
      </c>
      <c r="G31" s="24">
        <f>G32</f>
        <v>2567.11</v>
      </c>
      <c r="H31" s="6">
        <v>1600</v>
      </c>
      <c r="I31" s="6">
        <v>1600</v>
      </c>
      <c r="J31" s="6">
        <v>2304</v>
      </c>
      <c r="K31" s="6" t="s">
        <v>21</v>
      </c>
    </row>
    <row r="32" spans="1:11" ht="15.75" x14ac:dyDescent="0.25">
      <c r="A32" s="7">
        <v>28</v>
      </c>
      <c r="B32" s="11" t="s">
        <v>10</v>
      </c>
      <c r="C32" s="6">
        <f>SUM(D32:J32)</f>
        <v>18263.099999999999</v>
      </c>
      <c r="D32" s="6">
        <v>3789.64</v>
      </c>
      <c r="E32" s="6">
        <v>3829.48</v>
      </c>
      <c r="F32" s="12">
        <v>2572.87</v>
      </c>
      <c r="G32" s="30">
        <v>2567.11</v>
      </c>
      <c r="H32" s="6">
        <v>1600</v>
      </c>
      <c r="I32" s="6">
        <v>1600</v>
      </c>
      <c r="J32" s="6">
        <v>2304</v>
      </c>
      <c r="K32" s="13"/>
    </row>
    <row r="33" spans="1:11" ht="47.25" x14ac:dyDescent="0.25">
      <c r="A33" s="7">
        <v>29</v>
      </c>
      <c r="B33" s="11" t="s">
        <v>22</v>
      </c>
      <c r="C33" s="6">
        <f>SUM(D33:J33)</f>
        <v>6087.4619999999995</v>
      </c>
      <c r="D33" s="6">
        <v>2205.7199999999998</v>
      </c>
      <c r="E33" s="6">
        <v>559.80999999999995</v>
      </c>
      <c r="F33" s="6">
        <v>1122.932</v>
      </c>
      <c r="G33" s="24">
        <f>G34</f>
        <v>399</v>
      </c>
      <c r="H33" s="6">
        <v>650</v>
      </c>
      <c r="I33" s="6">
        <v>650</v>
      </c>
      <c r="J33" s="6">
        <v>500</v>
      </c>
      <c r="K33" s="6" t="s">
        <v>23</v>
      </c>
    </row>
    <row r="34" spans="1:11" ht="15.75" x14ac:dyDescent="0.25">
      <c r="A34" s="7">
        <v>30</v>
      </c>
      <c r="B34" s="11" t="s">
        <v>10</v>
      </c>
      <c r="C34" s="6">
        <f>SUM(D34:J34)</f>
        <v>6087.46</v>
      </c>
      <c r="D34" s="6">
        <v>2205.7199999999998</v>
      </c>
      <c r="E34" s="6">
        <v>559.80999999999995</v>
      </c>
      <c r="F34" s="6">
        <v>1122.93</v>
      </c>
      <c r="G34" s="31">
        <v>399</v>
      </c>
      <c r="H34" s="6">
        <v>650</v>
      </c>
      <c r="I34" s="6">
        <v>650</v>
      </c>
      <c r="J34" s="6">
        <v>500</v>
      </c>
      <c r="K34" s="6"/>
    </row>
    <row r="35" spans="1:11" ht="47.25" x14ac:dyDescent="0.25">
      <c r="A35" s="7">
        <v>31</v>
      </c>
      <c r="B35" s="11" t="s">
        <v>24</v>
      </c>
      <c r="C35" s="6">
        <v>0</v>
      </c>
      <c r="D35" s="6">
        <v>0</v>
      </c>
      <c r="E35" s="6">
        <v>0</v>
      </c>
      <c r="F35" s="6">
        <v>0</v>
      </c>
      <c r="G35" s="24">
        <v>0</v>
      </c>
      <c r="H35" s="6">
        <v>0</v>
      </c>
      <c r="I35" s="6">
        <v>0</v>
      </c>
      <c r="J35" s="6">
        <v>0</v>
      </c>
      <c r="K35" s="12" t="s">
        <v>23</v>
      </c>
    </row>
    <row r="36" spans="1:11" ht="15.75" x14ac:dyDescent="0.25">
      <c r="A36" s="7">
        <v>32</v>
      </c>
      <c r="B36" s="11" t="s">
        <v>25</v>
      </c>
      <c r="C36" s="6">
        <v>0</v>
      </c>
      <c r="D36" s="6">
        <v>0</v>
      </c>
      <c r="E36" s="6">
        <v>0</v>
      </c>
      <c r="F36" s="6">
        <v>0</v>
      </c>
      <c r="G36" s="24">
        <v>0</v>
      </c>
      <c r="H36" s="6">
        <v>0</v>
      </c>
      <c r="I36" s="6">
        <v>0</v>
      </c>
      <c r="J36" s="6">
        <v>0</v>
      </c>
      <c r="K36" s="6"/>
    </row>
    <row r="37" spans="1:11" ht="15.75" x14ac:dyDescent="0.25">
      <c r="A37" s="7">
        <v>33</v>
      </c>
      <c r="B37" s="11" t="s">
        <v>26</v>
      </c>
      <c r="C37" s="6">
        <v>0</v>
      </c>
      <c r="D37" s="6">
        <v>0</v>
      </c>
      <c r="E37" s="6">
        <v>0</v>
      </c>
      <c r="F37" s="6">
        <v>0</v>
      </c>
      <c r="G37" s="24">
        <v>0</v>
      </c>
      <c r="H37" s="6">
        <v>0</v>
      </c>
      <c r="I37" s="6">
        <v>0</v>
      </c>
      <c r="J37" s="6">
        <v>0</v>
      </c>
      <c r="K37" s="13"/>
    </row>
    <row r="38" spans="1:11" ht="78.75" x14ac:dyDescent="0.25">
      <c r="A38" s="7">
        <v>34</v>
      </c>
      <c r="B38" s="11" t="s">
        <v>27</v>
      </c>
      <c r="C38" s="6">
        <f t="shared" ref="C38:C43" si="4">SUM(D38:J38)</f>
        <v>1112.3499999999999</v>
      </c>
      <c r="D38" s="6">
        <v>55.67</v>
      </c>
      <c r="E38" s="6">
        <v>259.77</v>
      </c>
      <c r="F38" s="6">
        <v>280.56</v>
      </c>
      <c r="G38" s="24">
        <f>G39</f>
        <v>346.35</v>
      </c>
      <c r="H38" s="6">
        <v>57</v>
      </c>
      <c r="I38" s="6">
        <v>57</v>
      </c>
      <c r="J38" s="6">
        <v>56</v>
      </c>
      <c r="K38" s="6" t="s">
        <v>28</v>
      </c>
    </row>
    <row r="39" spans="1:11" ht="15.75" x14ac:dyDescent="0.25">
      <c r="A39" s="7">
        <v>35</v>
      </c>
      <c r="B39" s="11" t="s">
        <v>10</v>
      </c>
      <c r="C39" s="6">
        <f t="shared" si="4"/>
        <v>1112.3499999999999</v>
      </c>
      <c r="D39" s="6">
        <v>55.67</v>
      </c>
      <c r="E39" s="6">
        <v>259.77</v>
      </c>
      <c r="F39" s="6">
        <v>280.56</v>
      </c>
      <c r="G39" s="30">
        <v>346.35</v>
      </c>
      <c r="H39" s="6">
        <v>57</v>
      </c>
      <c r="I39" s="6">
        <v>57</v>
      </c>
      <c r="J39" s="6">
        <v>56</v>
      </c>
      <c r="K39" s="13"/>
    </row>
    <row r="40" spans="1:11" ht="157.5" x14ac:dyDescent="0.25">
      <c r="A40" s="7">
        <v>36</v>
      </c>
      <c r="B40" s="11" t="s">
        <v>29</v>
      </c>
      <c r="C40" s="6">
        <f t="shared" si="4"/>
        <v>10676.9</v>
      </c>
      <c r="D40" s="6">
        <v>1858</v>
      </c>
      <c r="E40" s="6">
        <v>1681</v>
      </c>
      <c r="F40" s="6">
        <v>1526</v>
      </c>
      <c r="G40" s="24">
        <f>G41</f>
        <v>1730.9</v>
      </c>
      <c r="H40" s="6">
        <v>1100</v>
      </c>
      <c r="I40" s="6">
        <v>1100</v>
      </c>
      <c r="J40" s="6">
        <v>1681</v>
      </c>
      <c r="K40" s="6" t="s">
        <v>30</v>
      </c>
    </row>
    <row r="41" spans="1:11" ht="15.75" x14ac:dyDescent="0.25">
      <c r="A41" s="7">
        <v>37</v>
      </c>
      <c r="B41" s="11" t="s">
        <v>10</v>
      </c>
      <c r="C41" s="6">
        <f t="shared" si="4"/>
        <v>10676.9</v>
      </c>
      <c r="D41" s="6">
        <v>1858</v>
      </c>
      <c r="E41" s="6">
        <v>1681</v>
      </c>
      <c r="F41" s="6">
        <v>1526</v>
      </c>
      <c r="G41" s="31">
        <v>1730.9</v>
      </c>
      <c r="H41" s="6">
        <v>1100</v>
      </c>
      <c r="I41" s="6">
        <v>1100</v>
      </c>
      <c r="J41" s="6">
        <v>1681</v>
      </c>
      <c r="K41" s="6"/>
    </row>
    <row r="42" spans="1:11" ht="63" x14ac:dyDescent="0.25">
      <c r="A42" s="7">
        <v>38</v>
      </c>
      <c r="B42" s="11" t="s">
        <v>31</v>
      </c>
      <c r="C42" s="6">
        <f t="shared" si="4"/>
        <v>13503.703</v>
      </c>
      <c r="D42" s="6">
        <v>6472.77</v>
      </c>
      <c r="E42" s="6">
        <v>1067.8630000000001</v>
      </c>
      <c r="F42" s="6">
        <v>3497.58</v>
      </c>
      <c r="G42" s="24">
        <f>G43</f>
        <v>2300.4899999999998</v>
      </c>
      <c r="H42" s="6">
        <v>55</v>
      </c>
      <c r="I42" s="6">
        <v>55</v>
      </c>
      <c r="J42" s="6">
        <v>55</v>
      </c>
      <c r="K42" s="6" t="s">
        <v>32</v>
      </c>
    </row>
    <row r="43" spans="1:11" ht="15.75" x14ac:dyDescent="0.25">
      <c r="A43" s="7">
        <v>39</v>
      </c>
      <c r="B43" s="11" t="s">
        <v>10</v>
      </c>
      <c r="C43" s="6">
        <f t="shared" si="4"/>
        <v>13503.703</v>
      </c>
      <c r="D43" s="6">
        <v>6472.77</v>
      </c>
      <c r="E43" s="6">
        <v>1067.8630000000001</v>
      </c>
      <c r="F43" s="6">
        <v>3497.58</v>
      </c>
      <c r="G43" s="31">
        <v>2300.4899999999998</v>
      </c>
      <c r="H43" s="6">
        <v>55</v>
      </c>
      <c r="I43" s="6">
        <v>55</v>
      </c>
      <c r="J43" s="6">
        <v>55</v>
      </c>
      <c r="K43" s="13"/>
    </row>
    <row r="44" spans="1:11" ht="204.75" x14ac:dyDescent="0.25">
      <c r="A44" s="7">
        <v>40</v>
      </c>
      <c r="B44" s="11" t="s">
        <v>33</v>
      </c>
      <c r="C44" s="6">
        <v>0.7</v>
      </c>
      <c r="D44" s="6">
        <v>0.1</v>
      </c>
      <c r="E44" s="6">
        <v>0.1</v>
      </c>
      <c r="F44" s="6">
        <v>0.1</v>
      </c>
      <c r="G44" s="24">
        <v>0.1</v>
      </c>
      <c r="H44" s="6">
        <v>0.1</v>
      </c>
      <c r="I44" s="6">
        <v>0.1</v>
      </c>
      <c r="J44" s="6">
        <v>0.1</v>
      </c>
      <c r="K44" s="6" t="s">
        <v>32</v>
      </c>
    </row>
    <row r="45" spans="1:11" ht="15.75" x14ac:dyDescent="0.25">
      <c r="A45" s="7">
        <v>41</v>
      </c>
      <c r="B45" s="11" t="s">
        <v>26</v>
      </c>
      <c r="C45" s="6">
        <v>0.7</v>
      </c>
      <c r="D45" s="6">
        <v>0.1</v>
      </c>
      <c r="E45" s="6">
        <v>0.1</v>
      </c>
      <c r="F45" s="6">
        <v>0.1</v>
      </c>
      <c r="G45" s="30">
        <v>0.1</v>
      </c>
      <c r="H45" s="6">
        <v>0.1</v>
      </c>
      <c r="I45" s="6">
        <v>0.1</v>
      </c>
      <c r="J45" s="6">
        <v>0.1</v>
      </c>
      <c r="K45" s="6"/>
    </row>
    <row r="46" spans="1:11" ht="94.5" x14ac:dyDescent="0.25">
      <c r="A46" s="7">
        <v>42</v>
      </c>
      <c r="B46" s="11" t="s">
        <v>34</v>
      </c>
      <c r="C46" s="6">
        <v>709.9</v>
      </c>
      <c r="D46" s="6">
        <v>90.3</v>
      </c>
      <c r="E46" s="6">
        <v>96.1</v>
      </c>
      <c r="F46" s="6">
        <v>103.8</v>
      </c>
      <c r="G46" s="24">
        <v>108.3</v>
      </c>
      <c r="H46" s="6">
        <v>108.3</v>
      </c>
      <c r="I46" s="6">
        <v>108.3</v>
      </c>
      <c r="J46" s="6">
        <v>94.8</v>
      </c>
      <c r="K46" s="6" t="s">
        <v>32</v>
      </c>
    </row>
    <row r="47" spans="1:11" ht="15.75" x14ac:dyDescent="0.25">
      <c r="A47" s="7">
        <v>43</v>
      </c>
      <c r="B47" s="11" t="s">
        <v>26</v>
      </c>
      <c r="C47" s="6">
        <v>709.9</v>
      </c>
      <c r="D47" s="6">
        <v>90.3</v>
      </c>
      <c r="E47" s="6">
        <v>96.1</v>
      </c>
      <c r="F47" s="6">
        <v>103.8</v>
      </c>
      <c r="G47" s="30">
        <v>108.3</v>
      </c>
      <c r="H47" s="6">
        <v>108.3</v>
      </c>
      <c r="I47" s="6">
        <v>108.3</v>
      </c>
      <c r="J47" s="6">
        <v>94.8</v>
      </c>
      <c r="K47" s="6"/>
    </row>
    <row r="48" spans="1:11" ht="141.75" x14ac:dyDescent="0.25">
      <c r="A48" s="7">
        <v>44</v>
      </c>
      <c r="B48" s="11" t="s">
        <v>35</v>
      </c>
      <c r="C48" s="6">
        <v>32.700000000000003</v>
      </c>
      <c r="D48" s="6">
        <v>0</v>
      </c>
      <c r="E48" s="6">
        <v>0</v>
      </c>
      <c r="F48" s="6">
        <v>32.700000000000003</v>
      </c>
      <c r="G48" s="24">
        <v>0</v>
      </c>
      <c r="H48" s="6">
        <v>0</v>
      </c>
      <c r="I48" s="6">
        <v>0</v>
      </c>
      <c r="J48" s="6">
        <v>0</v>
      </c>
      <c r="K48" s="6" t="s">
        <v>32</v>
      </c>
    </row>
    <row r="49" spans="1:11" ht="15.75" x14ac:dyDescent="0.25">
      <c r="A49" s="7">
        <v>45</v>
      </c>
      <c r="B49" s="11" t="s">
        <v>36</v>
      </c>
      <c r="C49" s="6">
        <v>32.700000000000003</v>
      </c>
      <c r="D49" s="6">
        <v>0</v>
      </c>
      <c r="E49" s="6">
        <v>0</v>
      </c>
      <c r="F49" s="6">
        <v>32.700000000000003</v>
      </c>
      <c r="G49" s="24">
        <v>0</v>
      </c>
      <c r="H49" s="6">
        <v>0</v>
      </c>
      <c r="I49" s="6">
        <v>0</v>
      </c>
      <c r="J49" s="6">
        <v>0</v>
      </c>
      <c r="K49" s="6"/>
    </row>
    <row r="50" spans="1:11" ht="63" x14ac:dyDescent="0.25">
      <c r="A50" s="7">
        <v>46</v>
      </c>
      <c r="B50" s="11" t="s">
        <v>37</v>
      </c>
      <c r="C50" s="6">
        <v>459.67</v>
      </c>
      <c r="D50" s="6">
        <v>459.67</v>
      </c>
      <c r="E50" s="6">
        <v>0</v>
      </c>
      <c r="F50" s="6">
        <v>0</v>
      </c>
      <c r="G50" s="24">
        <v>0</v>
      </c>
      <c r="H50" s="6">
        <v>0</v>
      </c>
      <c r="I50" s="6">
        <v>0</v>
      </c>
      <c r="J50" s="6">
        <v>0</v>
      </c>
      <c r="K50" s="6" t="s">
        <v>38</v>
      </c>
    </row>
    <row r="51" spans="1:11" ht="15.75" x14ac:dyDescent="0.25">
      <c r="A51" s="7">
        <v>47</v>
      </c>
      <c r="B51" s="11" t="s">
        <v>10</v>
      </c>
      <c r="C51" s="6">
        <v>459.67</v>
      </c>
      <c r="D51" s="6">
        <v>459.67</v>
      </c>
      <c r="E51" s="6">
        <v>0</v>
      </c>
      <c r="F51" s="6">
        <v>0</v>
      </c>
      <c r="G51" s="24">
        <v>0</v>
      </c>
      <c r="H51" s="6">
        <v>0</v>
      </c>
      <c r="I51" s="6">
        <v>0</v>
      </c>
      <c r="J51" s="6">
        <v>0</v>
      </c>
      <c r="K51" s="6"/>
    </row>
    <row r="52" spans="1:11" ht="126" x14ac:dyDescent="0.25">
      <c r="A52" s="7">
        <v>48</v>
      </c>
      <c r="B52" s="11" t="s">
        <v>39</v>
      </c>
      <c r="C52" s="6">
        <v>459</v>
      </c>
      <c r="D52" s="6">
        <v>459</v>
      </c>
      <c r="E52" s="6">
        <v>0</v>
      </c>
      <c r="F52" s="6">
        <v>0</v>
      </c>
      <c r="G52" s="24">
        <v>0</v>
      </c>
      <c r="H52" s="6">
        <v>0</v>
      </c>
      <c r="I52" s="6">
        <v>0</v>
      </c>
      <c r="J52" s="6">
        <v>0</v>
      </c>
      <c r="K52" s="6" t="s">
        <v>38</v>
      </c>
    </row>
    <row r="53" spans="1:11" ht="15.75" x14ac:dyDescent="0.25">
      <c r="A53" s="7">
        <v>49</v>
      </c>
      <c r="B53" s="11" t="s">
        <v>26</v>
      </c>
      <c r="C53" s="6">
        <v>459</v>
      </c>
      <c r="D53" s="6">
        <v>459</v>
      </c>
      <c r="E53" s="6">
        <v>0</v>
      </c>
      <c r="F53" s="6">
        <v>0</v>
      </c>
      <c r="G53" s="24">
        <v>0</v>
      </c>
      <c r="H53" s="6">
        <v>0</v>
      </c>
      <c r="I53" s="6">
        <v>0</v>
      </c>
      <c r="J53" s="6">
        <v>0</v>
      </c>
      <c r="K53" s="6"/>
    </row>
    <row r="54" spans="1:11" ht="78.75" x14ac:dyDescent="0.25">
      <c r="A54" s="7">
        <v>50</v>
      </c>
      <c r="B54" s="11" t="s">
        <v>40</v>
      </c>
      <c r="C54" s="6">
        <v>324.64</v>
      </c>
      <c r="D54" s="6">
        <v>324.64</v>
      </c>
      <c r="E54" s="6">
        <v>0</v>
      </c>
      <c r="F54" s="6">
        <v>0</v>
      </c>
      <c r="G54" s="24">
        <v>0</v>
      </c>
      <c r="H54" s="6">
        <v>0</v>
      </c>
      <c r="I54" s="6">
        <v>0</v>
      </c>
      <c r="J54" s="6">
        <v>0</v>
      </c>
      <c r="K54" s="6" t="s">
        <v>41</v>
      </c>
    </row>
    <row r="55" spans="1:11" ht="15.75" x14ac:dyDescent="0.25">
      <c r="A55" s="7">
        <v>51</v>
      </c>
      <c r="B55" s="11" t="s">
        <v>25</v>
      </c>
      <c r="C55" s="6">
        <v>324.64</v>
      </c>
      <c r="D55" s="6">
        <v>324.64</v>
      </c>
      <c r="E55" s="6">
        <v>0</v>
      </c>
      <c r="F55" s="6">
        <v>0</v>
      </c>
      <c r="G55" s="24">
        <v>0</v>
      </c>
      <c r="H55" s="6">
        <v>0</v>
      </c>
      <c r="I55" s="6">
        <v>0</v>
      </c>
      <c r="J55" s="6">
        <v>0</v>
      </c>
      <c r="K55" s="6"/>
    </row>
    <row r="56" spans="1:11" ht="15.75" x14ac:dyDescent="0.25">
      <c r="A56" s="7">
        <v>52</v>
      </c>
      <c r="B56" s="152" t="s">
        <v>42</v>
      </c>
      <c r="C56" s="153"/>
      <c r="D56" s="153"/>
      <c r="E56" s="153"/>
      <c r="F56" s="153"/>
      <c r="G56" s="153"/>
      <c r="H56" s="153"/>
      <c r="I56" s="153"/>
      <c r="J56" s="154"/>
      <c r="K56" s="5"/>
    </row>
    <row r="57" spans="1:11" ht="31.5" x14ac:dyDescent="0.25">
      <c r="A57" s="7">
        <v>53</v>
      </c>
      <c r="B57" s="11" t="s">
        <v>43</v>
      </c>
      <c r="C57" s="6">
        <f t="shared" ref="C57:C60" si="5">SUM(D57:J57)</f>
        <v>1367056.8319999999</v>
      </c>
      <c r="D57" s="6">
        <v>190775.23</v>
      </c>
      <c r="E57" s="6">
        <v>185494.39999999999</v>
      </c>
      <c r="F57" s="6">
        <v>211201.42</v>
      </c>
      <c r="G57" s="24">
        <f>SUM(G58:G60)</f>
        <v>213194.84199999998</v>
      </c>
      <c r="H57" s="6">
        <v>205269.27</v>
      </c>
      <c r="I57" s="6">
        <v>194332.27</v>
      </c>
      <c r="J57" s="6">
        <v>166789.4</v>
      </c>
      <c r="K57" s="6" t="s">
        <v>7</v>
      </c>
    </row>
    <row r="58" spans="1:11" ht="15.75" x14ac:dyDescent="0.25">
      <c r="A58" s="7">
        <v>54</v>
      </c>
      <c r="B58" s="11" t="s">
        <v>44</v>
      </c>
      <c r="C58" s="6">
        <f t="shared" si="5"/>
        <v>270673.3</v>
      </c>
      <c r="D58" s="6">
        <v>39084.400000000001</v>
      </c>
      <c r="E58" s="6">
        <v>35918</v>
      </c>
      <c r="F58" s="6">
        <v>42528</v>
      </c>
      <c r="G58" s="24">
        <f t="shared" ref="G58:G59" si="6">G63</f>
        <v>38158.9</v>
      </c>
      <c r="H58" s="6">
        <v>37972</v>
      </c>
      <c r="I58" s="6">
        <v>37958</v>
      </c>
      <c r="J58" s="6">
        <v>39054</v>
      </c>
      <c r="K58" s="6" t="s">
        <v>7</v>
      </c>
    </row>
    <row r="59" spans="1:11" ht="15.75" x14ac:dyDescent="0.25">
      <c r="A59" s="7">
        <v>55</v>
      </c>
      <c r="B59" s="11" t="s">
        <v>9</v>
      </c>
      <c r="C59" s="6">
        <f t="shared" si="5"/>
        <v>1043090.852</v>
      </c>
      <c r="D59" s="6">
        <v>136570.15</v>
      </c>
      <c r="E59" s="6">
        <v>143302.20000000001</v>
      </c>
      <c r="F59" s="6">
        <v>161579.20000000001</v>
      </c>
      <c r="G59" s="24">
        <f t="shared" si="6"/>
        <v>165740.70199999999</v>
      </c>
      <c r="H59" s="6">
        <v>162583.29999999999</v>
      </c>
      <c r="I59" s="6">
        <v>151660.29999999999</v>
      </c>
      <c r="J59" s="6">
        <v>121655</v>
      </c>
      <c r="K59" s="6" t="s">
        <v>7</v>
      </c>
    </row>
    <row r="60" spans="1:11" ht="15.75" x14ac:dyDescent="0.25">
      <c r="A60" s="7">
        <v>56</v>
      </c>
      <c r="B60" s="11" t="s">
        <v>10</v>
      </c>
      <c r="C60" s="6">
        <f t="shared" si="5"/>
        <v>53292.680000000008</v>
      </c>
      <c r="D60" s="6">
        <v>15120.68</v>
      </c>
      <c r="E60" s="6">
        <v>6274.2</v>
      </c>
      <c r="F60" s="6">
        <v>7094.22</v>
      </c>
      <c r="G60" s="24">
        <f>G65</f>
        <v>9295.2400000000016</v>
      </c>
      <c r="H60" s="6">
        <v>4713.97</v>
      </c>
      <c r="I60" s="6">
        <v>4713.97</v>
      </c>
      <c r="J60" s="6">
        <v>6080.4</v>
      </c>
      <c r="K60" s="6" t="s">
        <v>7</v>
      </c>
    </row>
    <row r="61" spans="1:11" ht="15.75" x14ac:dyDescent="0.25">
      <c r="A61" s="7">
        <v>57</v>
      </c>
      <c r="B61" s="145" t="s">
        <v>16</v>
      </c>
      <c r="C61" s="146"/>
      <c r="D61" s="146"/>
      <c r="E61" s="146"/>
      <c r="F61" s="146"/>
      <c r="G61" s="146"/>
      <c r="H61" s="146"/>
      <c r="I61" s="146"/>
      <c r="J61" s="147"/>
      <c r="K61" s="5"/>
    </row>
    <row r="62" spans="1:11" ht="31.5" x14ac:dyDescent="0.25">
      <c r="A62" s="7">
        <v>58</v>
      </c>
      <c r="B62" s="39" t="s">
        <v>45</v>
      </c>
      <c r="C62" s="37">
        <f t="shared" ref="C62:C64" si="7">SUM(D62:J62)</f>
        <v>1367056.8319999999</v>
      </c>
      <c r="D62" s="37">
        <v>190775.23</v>
      </c>
      <c r="E62" s="37">
        <v>185494.39999999999</v>
      </c>
      <c r="F62" s="37">
        <v>211201.42</v>
      </c>
      <c r="G62" s="40">
        <f>SUM(G63:G65)</f>
        <v>213194.84199999998</v>
      </c>
      <c r="H62" s="37">
        <v>205269.27</v>
      </c>
      <c r="I62" s="37">
        <v>194332.27</v>
      </c>
      <c r="J62" s="37">
        <v>166789.4</v>
      </c>
      <c r="K62" s="6" t="s">
        <v>7</v>
      </c>
    </row>
    <row r="63" spans="1:11" ht="15.75" x14ac:dyDescent="0.25">
      <c r="A63" s="7">
        <v>59</v>
      </c>
      <c r="B63" s="39" t="s">
        <v>44</v>
      </c>
      <c r="C63" s="37">
        <f t="shared" si="7"/>
        <v>270673.3</v>
      </c>
      <c r="D63" s="37">
        <v>39084.400000000001</v>
      </c>
      <c r="E63" s="37">
        <v>35918</v>
      </c>
      <c r="F63" s="37">
        <v>42528</v>
      </c>
      <c r="G63" s="40">
        <f>G93+G73</f>
        <v>38158.9</v>
      </c>
      <c r="H63" s="37">
        <v>37972</v>
      </c>
      <c r="I63" s="37">
        <v>37958</v>
      </c>
      <c r="J63" s="37">
        <v>39054</v>
      </c>
      <c r="K63" s="6" t="s">
        <v>7</v>
      </c>
    </row>
    <row r="64" spans="1:11" ht="15.75" x14ac:dyDescent="0.25">
      <c r="A64" s="7">
        <v>60</v>
      </c>
      <c r="B64" s="39" t="s">
        <v>9</v>
      </c>
      <c r="C64" s="37">
        <f t="shared" si="7"/>
        <v>1043090.852</v>
      </c>
      <c r="D64" s="37">
        <v>136570.15</v>
      </c>
      <c r="E64" s="37">
        <v>143302.20000000001</v>
      </c>
      <c r="F64" s="37">
        <v>161579.20000000001</v>
      </c>
      <c r="G64" s="40">
        <f>G71+G75+G83+G85</f>
        <v>165740.70199999999</v>
      </c>
      <c r="H64" s="37">
        <v>162583.29999999999</v>
      </c>
      <c r="I64" s="37">
        <v>151660.29999999999</v>
      </c>
      <c r="J64" s="37">
        <v>121655</v>
      </c>
      <c r="K64" s="6" t="s">
        <v>7</v>
      </c>
    </row>
    <row r="65" spans="1:11" ht="15.75" x14ac:dyDescent="0.25">
      <c r="A65" s="7">
        <v>61</v>
      </c>
      <c r="B65" s="39" t="s">
        <v>10</v>
      </c>
      <c r="C65" s="37">
        <f>SUM(D65:J65)</f>
        <v>53292.680000000008</v>
      </c>
      <c r="D65" s="37">
        <v>15120.68</v>
      </c>
      <c r="E65" s="37">
        <v>6274.2</v>
      </c>
      <c r="F65" s="37">
        <v>7094.22</v>
      </c>
      <c r="G65" s="40">
        <f>G67+G69+G77+G79+G81</f>
        <v>9295.2400000000016</v>
      </c>
      <c r="H65" s="37">
        <v>4713.97</v>
      </c>
      <c r="I65" s="37">
        <v>4713.97</v>
      </c>
      <c r="J65" s="37">
        <v>6080.4</v>
      </c>
      <c r="K65" s="6" t="s">
        <v>7</v>
      </c>
    </row>
    <row r="66" spans="1:11" ht="47.25" x14ac:dyDescent="0.25">
      <c r="A66" s="7">
        <v>62</v>
      </c>
      <c r="B66" s="11" t="s">
        <v>46</v>
      </c>
      <c r="C66" s="6">
        <v>2164.1</v>
      </c>
      <c r="D66" s="6">
        <v>2164.1</v>
      </c>
      <c r="E66" s="6">
        <v>0</v>
      </c>
      <c r="F66" s="6">
        <v>0</v>
      </c>
      <c r="G66" s="24">
        <v>0</v>
      </c>
      <c r="H66" s="6">
        <v>0</v>
      </c>
      <c r="I66" s="6">
        <v>0</v>
      </c>
      <c r="J66" s="6">
        <v>0</v>
      </c>
      <c r="K66" s="6" t="s">
        <v>47</v>
      </c>
    </row>
    <row r="67" spans="1:11" ht="15.75" x14ac:dyDescent="0.25">
      <c r="A67" s="7">
        <v>63</v>
      </c>
      <c r="B67" s="11" t="s">
        <v>10</v>
      </c>
      <c r="C67" s="6">
        <v>2164.1</v>
      </c>
      <c r="D67" s="6">
        <v>2164.1</v>
      </c>
      <c r="E67" s="6">
        <v>0</v>
      </c>
      <c r="F67" s="6">
        <v>0</v>
      </c>
      <c r="G67" s="30">
        <v>0</v>
      </c>
      <c r="H67" s="6">
        <v>0</v>
      </c>
      <c r="I67" s="6">
        <v>0</v>
      </c>
      <c r="J67" s="6">
        <v>0</v>
      </c>
      <c r="K67" s="6"/>
    </row>
    <row r="68" spans="1:11" ht="94.5" x14ac:dyDescent="0.25">
      <c r="A68" s="7">
        <v>64</v>
      </c>
      <c r="B68" s="11" t="s">
        <v>48</v>
      </c>
      <c r="C68" s="6">
        <f>SUM(D68:J68)</f>
        <v>8576.92</v>
      </c>
      <c r="D68" s="6">
        <v>6797.3</v>
      </c>
      <c r="E68" s="6">
        <v>2.6</v>
      </c>
      <c r="F68" s="6">
        <v>2.8</v>
      </c>
      <c r="G68" s="24">
        <f>SUM(G69)</f>
        <v>1768.22</v>
      </c>
      <c r="H68" s="6">
        <v>3</v>
      </c>
      <c r="I68" s="6">
        <v>3</v>
      </c>
      <c r="J68" s="6">
        <v>0</v>
      </c>
      <c r="K68" s="6" t="s">
        <v>49</v>
      </c>
    </row>
    <row r="69" spans="1:11" ht="15.75" x14ac:dyDescent="0.25">
      <c r="A69" s="7">
        <v>65</v>
      </c>
      <c r="B69" s="11" t="s">
        <v>10</v>
      </c>
      <c r="C69" s="6">
        <f>SUM(D69:J69)</f>
        <v>8576.92</v>
      </c>
      <c r="D69" s="6">
        <v>6797.3</v>
      </c>
      <c r="E69" s="6">
        <v>2.6</v>
      </c>
      <c r="F69" s="6">
        <v>2.8</v>
      </c>
      <c r="G69" s="31">
        <v>1768.22</v>
      </c>
      <c r="H69" s="6">
        <v>3</v>
      </c>
      <c r="I69" s="6">
        <v>3</v>
      </c>
      <c r="J69" s="6">
        <v>0</v>
      </c>
      <c r="K69" s="6"/>
    </row>
    <row r="70" spans="1:11" ht="362.25" x14ac:dyDescent="0.25">
      <c r="A70" s="7">
        <v>66</v>
      </c>
      <c r="B70" s="11" t="s">
        <v>50</v>
      </c>
      <c r="C70" s="6">
        <v>772316</v>
      </c>
      <c r="D70" s="6">
        <v>100251</v>
      </c>
      <c r="E70" s="6">
        <v>108890</v>
      </c>
      <c r="F70" s="6">
        <v>113590</v>
      </c>
      <c r="G70" s="24">
        <v>121015</v>
      </c>
      <c r="H70" s="6">
        <v>121015</v>
      </c>
      <c r="I70" s="6">
        <v>113303</v>
      </c>
      <c r="J70" s="6">
        <v>94252</v>
      </c>
      <c r="K70" s="6" t="s">
        <v>51</v>
      </c>
    </row>
    <row r="71" spans="1:11" ht="15.75" x14ac:dyDescent="0.25">
      <c r="A71" s="7">
        <v>67</v>
      </c>
      <c r="B71" s="11" t="s">
        <v>26</v>
      </c>
      <c r="C71" s="6">
        <v>772316</v>
      </c>
      <c r="D71" s="6">
        <v>100251</v>
      </c>
      <c r="E71" s="6">
        <v>108890</v>
      </c>
      <c r="F71" s="6">
        <v>113590</v>
      </c>
      <c r="G71" s="30">
        <v>121015</v>
      </c>
      <c r="H71" s="6">
        <v>121015</v>
      </c>
      <c r="I71" s="6">
        <v>113303</v>
      </c>
      <c r="J71" s="6">
        <v>94252</v>
      </c>
      <c r="K71" s="6"/>
    </row>
    <row r="72" spans="1:11" ht="157.5" x14ac:dyDescent="0.25">
      <c r="A72" s="7">
        <v>68</v>
      </c>
      <c r="B72" s="11" t="s">
        <v>52</v>
      </c>
      <c r="C72" s="6">
        <v>269027</v>
      </c>
      <c r="D72" s="6">
        <v>37646</v>
      </c>
      <c r="E72" s="6">
        <v>35918</v>
      </c>
      <c r="F72" s="6">
        <v>42493</v>
      </c>
      <c r="G72" s="24">
        <v>37986</v>
      </c>
      <c r="H72" s="6">
        <v>37972</v>
      </c>
      <c r="I72" s="6">
        <v>37958</v>
      </c>
      <c r="J72" s="6">
        <v>39054</v>
      </c>
      <c r="K72" s="6" t="s">
        <v>51</v>
      </c>
    </row>
    <row r="73" spans="1:11" ht="15.75" x14ac:dyDescent="0.25">
      <c r="A73" s="7">
        <v>69</v>
      </c>
      <c r="B73" s="11" t="s">
        <v>36</v>
      </c>
      <c r="C73" s="6">
        <v>269027</v>
      </c>
      <c r="D73" s="6">
        <v>37646</v>
      </c>
      <c r="E73" s="6">
        <v>35918</v>
      </c>
      <c r="F73" s="6">
        <v>42493</v>
      </c>
      <c r="G73" s="30">
        <v>37986</v>
      </c>
      <c r="H73" s="6">
        <v>37972</v>
      </c>
      <c r="I73" s="6">
        <v>37958</v>
      </c>
      <c r="J73" s="6">
        <v>39054</v>
      </c>
      <c r="K73" s="6"/>
    </row>
    <row r="74" spans="1:11" ht="315" x14ac:dyDescent="0.25">
      <c r="A74" s="7">
        <v>70</v>
      </c>
      <c r="B74" s="11" t="s">
        <v>53</v>
      </c>
      <c r="C74" s="6">
        <f t="shared" ref="C74:C85" si="8">SUM(D74:J74)</f>
        <v>268339.00199999998</v>
      </c>
      <c r="D74" s="6">
        <v>34105</v>
      </c>
      <c r="E74" s="6">
        <v>34412</v>
      </c>
      <c r="F74" s="6">
        <v>47989</v>
      </c>
      <c r="G74" s="24">
        <f>G75</f>
        <v>44547.002</v>
      </c>
      <c r="H74" s="6">
        <v>41547</v>
      </c>
      <c r="I74" s="6">
        <v>38336</v>
      </c>
      <c r="J74" s="6">
        <v>27403</v>
      </c>
      <c r="K74" s="6" t="s">
        <v>54</v>
      </c>
    </row>
    <row r="75" spans="1:11" ht="15.75" x14ac:dyDescent="0.25">
      <c r="A75" s="7">
        <v>71</v>
      </c>
      <c r="B75" s="11" t="s">
        <v>26</v>
      </c>
      <c r="C75" s="6">
        <f t="shared" si="8"/>
        <v>268339.00199999998</v>
      </c>
      <c r="D75" s="6">
        <v>34105</v>
      </c>
      <c r="E75" s="6">
        <v>34412</v>
      </c>
      <c r="F75" s="6">
        <v>47989</v>
      </c>
      <c r="G75" s="31">
        <v>44547.002</v>
      </c>
      <c r="H75" s="6">
        <v>41547</v>
      </c>
      <c r="I75" s="6">
        <v>38336</v>
      </c>
      <c r="J75" s="6">
        <v>27403</v>
      </c>
      <c r="K75" s="6"/>
    </row>
    <row r="76" spans="1:11" ht="63" x14ac:dyDescent="0.25">
      <c r="A76" s="7">
        <v>72</v>
      </c>
      <c r="B76" s="11" t="s">
        <v>55</v>
      </c>
      <c r="C76" s="6">
        <f t="shared" si="8"/>
        <v>29378.58</v>
      </c>
      <c r="D76" s="6">
        <v>4018.28</v>
      </c>
      <c r="E76" s="6">
        <v>4380</v>
      </c>
      <c r="F76" s="6">
        <v>4966.88</v>
      </c>
      <c r="G76" s="24">
        <f>G77</f>
        <v>5307.02</v>
      </c>
      <c r="H76" s="6">
        <v>3200</v>
      </c>
      <c r="I76" s="6">
        <v>3200</v>
      </c>
      <c r="J76" s="6">
        <v>4306.3999999999996</v>
      </c>
      <c r="K76" s="6" t="s">
        <v>56</v>
      </c>
    </row>
    <row r="77" spans="1:11" ht="15.75" x14ac:dyDescent="0.25">
      <c r="A77" s="7">
        <v>73</v>
      </c>
      <c r="B77" s="11" t="s">
        <v>10</v>
      </c>
      <c r="C77" s="6">
        <f t="shared" si="8"/>
        <v>29378.58</v>
      </c>
      <c r="D77" s="6">
        <v>4018.28</v>
      </c>
      <c r="E77" s="6">
        <v>4380</v>
      </c>
      <c r="F77" s="6">
        <v>4966.88</v>
      </c>
      <c r="G77" s="30">
        <v>5307.02</v>
      </c>
      <c r="H77" s="6">
        <v>3200</v>
      </c>
      <c r="I77" s="6">
        <v>3200</v>
      </c>
      <c r="J77" s="6">
        <v>4306.3999999999996</v>
      </c>
      <c r="K77" s="6"/>
    </row>
    <row r="78" spans="1:11" ht="63" x14ac:dyDescent="0.25">
      <c r="A78" s="7">
        <v>74</v>
      </c>
      <c r="B78" s="11" t="s">
        <v>57</v>
      </c>
      <c r="C78" s="6">
        <f t="shared" si="8"/>
        <v>10019.08</v>
      </c>
      <c r="D78" s="6">
        <v>1641</v>
      </c>
      <c r="E78" s="6">
        <v>1441.6</v>
      </c>
      <c r="F78" s="6">
        <v>1654.54</v>
      </c>
      <c r="G78" s="24">
        <f>G79</f>
        <v>1680</v>
      </c>
      <c r="H78" s="6">
        <v>1170.97</v>
      </c>
      <c r="I78" s="6">
        <v>1170.97</v>
      </c>
      <c r="J78" s="6">
        <v>1260</v>
      </c>
      <c r="K78" s="6" t="s">
        <v>58</v>
      </c>
    </row>
    <row r="79" spans="1:11" ht="15.75" x14ac:dyDescent="0.25">
      <c r="A79" s="7">
        <v>75</v>
      </c>
      <c r="B79" s="11" t="s">
        <v>10</v>
      </c>
      <c r="C79" s="6">
        <f t="shared" si="8"/>
        <v>10019.084000000001</v>
      </c>
      <c r="D79" s="6">
        <v>1641</v>
      </c>
      <c r="E79" s="6">
        <v>1441.6</v>
      </c>
      <c r="F79" s="6">
        <v>1654.5440000000001</v>
      </c>
      <c r="G79" s="31">
        <v>1680</v>
      </c>
      <c r="H79" s="6">
        <v>1170.97</v>
      </c>
      <c r="I79" s="6">
        <v>1170.97</v>
      </c>
      <c r="J79" s="6">
        <v>1260</v>
      </c>
      <c r="K79" s="13"/>
    </row>
    <row r="80" spans="1:11" ht="78.75" x14ac:dyDescent="0.25">
      <c r="A80" s="7">
        <v>76</v>
      </c>
      <c r="B80" s="11" t="s">
        <v>59</v>
      </c>
      <c r="C80" s="6">
        <f t="shared" si="8"/>
        <v>3154</v>
      </c>
      <c r="D80" s="6">
        <v>500</v>
      </c>
      <c r="E80" s="6">
        <v>450</v>
      </c>
      <c r="F80" s="6">
        <v>470</v>
      </c>
      <c r="G80" s="24">
        <f>G81</f>
        <v>540</v>
      </c>
      <c r="H80" s="6">
        <v>340</v>
      </c>
      <c r="I80" s="6">
        <v>340</v>
      </c>
      <c r="J80" s="6">
        <v>514</v>
      </c>
      <c r="K80" s="6" t="s">
        <v>60</v>
      </c>
    </row>
    <row r="81" spans="1:11" ht="15.75" x14ac:dyDescent="0.25">
      <c r="A81" s="7">
        <v>77</v>
      </c>
      <c r="B81" s="11" t="s">
        <v>10</v>
      </c>
      <c r="C81" s="6">
        <f t="shared" si="8"/>
        <v>3154</v>
      </c>
      <c r="D81" s="6">
        <v>500</v>
      </c>
      <c r="E81" s="6">
        <v>450</v>
      </c>
      <c r="F81" s="6">
        <v>470</v>
      </c>
      <c r="G81" s="30">
        <v>540</v>
      </c>
      <c r="H81" s="6">
        <v>340</v>
      </c>
      <c r="I81" s="6">
        <v>340</v>
      </c>
      <c r="J81" s="6">
        <v>514</v>
      </c>
      <c r="K81" s="6"/>
    </row>
    <row r="82" spans="1:11" ht="267.75" x14ac:dyDescent="0.25">
      <c r="A82" s="7">
        <v>78</v>
      </c>
      <c r="B82" s="11" t="s">
        <v>61</v>
      </c>
      <c r="C82" s="6">
        <f t="shared" si="8"/>
        <v>1.5000000000000002</v>
      </c>
      <c r="D82" s="6">
        <v>0.2</v>
      </c>
      <c r="E82" s="6">
        <v>0.2</v>
      </c>
      <c r="F82" s="6">
        <v>0.2</v>
      </c>
      <c r="G82" s="24">
        <f>G83</f>
        <v>0.3</v>
      </c>
      <c r="H82" s="6">
        <v>0.3</v>
      </c>
      <c r="I82" s="6">
        <v>0.3</v>
      </c>
      <c r="J82" s="6">
        <v>0</v>
      </c>
      <c r="K82" s="6" t="s">
        <v>62</v>
      </c>
    </row>
    <row r="83" spans="1:11" ht="15.75" x14ac:dyDescent="0.25">
      <c r="A83" s="7">
        <v>79</v>
      </c>
      <c r="B83" s="11" t="s">
        <v>63</v>
      </c>
      <c r="C83" s="6">
        <f t="shared" si="8"/>
        <v>1.5000000000000002</v>
      </c>
      <c r="D83" s="6">
        <v>0.2</v>
      </c>
      <c r="E83" s="6">
        <v>0.2</v>
      </c>
      <c r="F83" s="6">
        <v>0.2</v>
      </c>
      <c r="G83" s="30">
        <v>0.3</v>
      </c>
      <c r="H83" s="6">
        <v>0.3</v>
      </c>
      <c r="I83" s="6">
        <v>0.3</v>
      </c>
      <c r="J83" s="6">
        <v>0</v>
      </c>
      <c r="K83" s="6"/>
    </row>
    <row r="84" spans="1:11" ht="173.25" x14ac:dyDescent="0.25">
      <c r="A84" s="7">
        <v>80</v>
      </c>
      <c r="B84" s="11" t="s">
        <v>64</v>
      </c>
      <c r="C84" s="6">
        <f t="shared" si="8"/>
        <v>450.20000000000005</v>
      </c>
      <c r="D84" s="6">
        <v>229.8</v>
      </c>
      <c r="E84" s="6">
        <v>0</v>
      </c>
      <c r="F84" s="6">
        <v>0</v>
      </c>
      <c r="G84" s="24">
        <f>G85</f>
        <v>178.4</v>
      </c>
      <c r="H84" s="6">
        <v>21</v>
      </c>
      <c r="I84" s="6">
        <v>21</v>
      </c>
      <c r="J84" s="6">
        <v>0</v>
      </c>
      <c r="K84" s="6" t="s">
        <v>65</v>
      </c>
    </row>
    <row r="85" spans="1:11" ht="15.75" x14ac:dyDescent="0.25">
      <c r="A85" s="7">
        <v>81</v>
      </c>
      <c r="B85" s="11" t="s">
        <v>63</v>
      </c>
      <c r="C85" s="6">
        <f t="shared" si="8"/>
        <v>450.20000000000005</v>
      </c>
      <c r="D85" s="6">
        <v>229.8</v>
      </c>
      <c r="E85" s="6">
        <v>0</v>
      </c>
      <c r="F85" s="6">
        <v>0</v>
      </c>
      <c r="G85" s="31">
        <v>178.4</v>
      </c>
      <c r="H85" s="6">
        <v>21</v>
      </c>
      <c r="I85" s="6">
        <v>21</v>
      </c>
      <c r="J85" s="6">
        <v>0</v>
      </c>
      <c r="K85" s="6"/>
    </row>
    <row r="86" spans="1:11" ht="204.75" x14ac:dyDescent="0.25">
      <c r="A86" s="7">
        <v>82</v>
      </c>
      <c r="B86" s="11" t="s">
        <v>66</v>
      </c>
      <c r="C86" s="6">
        <v>1438.4</v>
      </c>
      <c r="D86" s="6">
        <v>1438.4</v>
      </c>
      <c r="E86" s="6">
        <v>0</v>
      </c>
      <c r="F86" s="6">
        <v>0</v>
      </c>
      <c r="G86" s="24">
        <v>0</v>
      </c>
      <c r="H86" s="6">
        <v>0</v>
      </c>
      <c r="I86" s="6">
        <v>0</v>
      </c>
      <c r="J86" s="6">
        <v>0</v>
      </c>
      <c r="K86" s="6" t="s">
        <v>47</v>
      </c>
    </row>
    <row r="87" spans="1:11" ht="15.75" x14ac:dyDescent="0.25">
      <c r="A87" s="7">
        <v>83</v>
      </c>
      <c r="B87" s="11" t="s">
        <v>12</v>
      </c>
      <c r="C87" s="6">
        <v>1438.4</v>
      </c>
      <c r="D87" s="6">
        <v>1438.4</v>
      </c>
      <c r="E87" s="6">
        <v>0</v>
      </c>
      <c r="F87" s="6">
        <v>0</v>
      </c>
      <c r="G87" s="24">
        <v>0</v>
      </c>
      <c r="H87" s="6">
        <v>0</v>
      </c>
      <c r="I87" s="6">
        <v>0</v>
      </c>
      <c r="J87" s="6">
        <v>0</v>
      </c>
      <c r="K87" s="6"/>
    </row>
    <row r="88" spans="1:11" ht="78.75" x14ac:dyDescent="0.25">
      <c r="A88" s="7">
        <v>84</v>
      </c>
      <c r="B88" s="11" t="s">
        <v>67</v>
      </c>
      <c r="C88" s="6">
        <v>1984.15</v>
      </c>
      <c r="D88" s="6">
        <v>1984.15</v>
      </c>
      <c r="E88" s="6">
        <v>0</v>
      </c>
      <c r="F88" s="6">
        <v>0</v>
      </c>
      <c r="G88" s="24">
        <v>0</v>
      </c>
      <c r="H88" s="6">
        <v>0</v>
      </c>
      <c r="I88" s="6">
        <v>0</v>
      </c>
      <c r="J88" s="6">
        <v>0</v>
      </c>
      <c r="K88" s="6" t="s">
        <v>47</v>
      </c>
    </row>
    <row r="89" spans="1:11" ht="15.75" x14ac:dyDescent="0.25">
      <c r="A89" s="7">
        <v>85</v>
      </c>
      <c r="B89" s="11" t="s">
        <v>26</v>
      </c>
      <c r="C89" s="6">
        <v>1984.15</v>
      </c>
      <c r="D89" s="6">
        <v>1984.15</v>
      </c>
      <c r="E89" s="6">
        <v>0</v>
      </c>
      <c r="F89" s="6">
        <v>0</v>
      </c>
      <c r="G89" s="24">
        <v>0</v>
      </c>
      <c r="H89" s="6">
        <v>0</v>
      </c>
      <c r="I89" s="6">
        <v>0</v>
      </c>
      <c r="J89" s="6">
        <v>0</v>
      </c>
      <c r="K89" s="6"/>
    </row>
    <row r="90" spans="1:11" ht="63" x14ac:dyDescent="0.25">
      <c r="A90" s="7">
        <v>86</v>
      </c>
      <c r="B90" s="11" t="s">
        <v>68</v>
      </c>
      <c r="C90" s="6">
        <v>0</v>
      </c>
      <c r="D90" s="6">
        <v>0</v>
      </c>
      <c r="E90" s="6">
        <v>0</v>
      </c>
      <c r="F90" s="6">
        <v>0</v>
      </c>
      <c r="G90" s="24">
        <v>0</v>
      </c>
      <c r="H90" s="6">
        <v>0</v>
      </c>
      <c r="I90" s="6">
        <v>0</v>
      </c>
      <c r="J90" s="6">
        <v>0</v>
      </c>
      <c r="K90" s="6" t="s">
        <v>69</v>
      </c>
    </row>
    <row r="91" spans="1:11" ht="15.75" x14ac:dyDescent="0.25">
      <c r="A91" s="7">
        <v>87</v>
      </c>
      <c r="B91" s="11" t="s">
        <v>10</v>
      </c>
      <c r="C91" s="6">
        <v>0</v>
      </c>
      <c r="D91" s="6">
        <v>0</v>
      </c>
      <c r="E91" s="6">
        <v>0</v>
      </c>
      <c r="F91" s="6">
        <v>0</v>
      </c>
      <c r="G91" s="24">
        <v>0</v>
      </c>
      <c r="H91" s="6">
        <v>0</v>
      </c>
      <c r="I91" s="6">
        <v>0</v>
      </c>
      <c r="J91" s="6">
        <v>0</v>
      </c>
      <c r="K91" s="13"/>
    </row>
    <row r="92" spans="1:11" ht="395.25" customHeight="1" x14ac:dyDescent="0.25">
      <c r="A92" s="7">
        <v>88</v>
      </c>
      <c r="B92" s="11" t="s">
        <v>70</v>
      </c>
      <c r="C92" s="6">
        <f>SUM(D92:J92)</f>
        <v>207.9</v>
      </c>
      <c r="D92" s="6">
        <v>0</v>
      </c>
      <c r="E92" s="6">
        <v>0</v>
      </c>
      <c r="F92" s="6">
        <v>35</v>
      </c>
      <c r="G92" s="24">
        <f>G93</f>
        <v>172.9</v>
      </c>
      <c r="H92" s="6">
        <v>0</v>
      </c>
      <c r="I92" s="6">
        <v>0</v>
      </c>
      <c r="J92" s="6">
        <v>0</v>
      </c>
      <c r="K92" s="6" t="s">
        <v>71</v>
      </c>
    </row>
    <row r="93" spans="1:11" ht="15.75" x14ac:dyDescent="0.25">
      <c r="A93" s="7">
        <v>89</v>
      </c>
      <c r="B93" s="11" t="s">
        <v>12</v>
      </c>
      <c r="C93" s="6">
        <f>SUM(D93:J93)</f>
        <v>207.9</v>
      </c>
      <c r="D93" s="6">
        <v>0</v>
      </c>
      <c r="E93" s="6">
        <v>0</v>
      </c>
      <c r="F93" s="6">
        <v>35</v>
      </c>
      <c r="G93" s="31">
        <v>172.9</v>
      </c>
      <c r="H93" s="6">
        <v>0</v>
      </c>
      <c r="I93" s="6">
        <v>0</v>
      </c>
      <c r="J93" s="6">
        <v>0</v>
      </c>
      <c r="K93" s="6"/>
    </row>
    <row r="94" spans="1:11" ht="15.75" x14ac:dyDescent="0.25">
      <c r="A94" s="7">
        <v>90</v>
      </c>
      <c r="B94" s="152" t="s">
        <v>72</v>
      </c>
      <c r="C94" s="153"/>
      <c r="D94" s="153"/>
      <c r="E94" s="153"/>
      <c r="F94" s="153"/>
      <c r="G94" s="153"/>
      <c r="H94" s="153"/>
      <c r="I94" s="153"/>
      <c r="J94" s="154"/>
      <c r="K94" s="5"/>
    </row>
    <row r="95" spans="1:11" ht="31.5" x14ac:dyDescent="0.25">
      <c r="A95" s="7">
        <v>91</v>
      </c>
      <c r="B95" s="11" t="s">
        <v>73</v>
      </c>
      <c r="C95" s="6">
        <f>SUM(D95:J95)</f>
        <v>864058.89</v>
      </c>
      <c r="D95" s="6">
        <v>99442.92</v>
      </c>
      <c r="E95" s="6">
        <v>99216.3</v>
      </c>
      <c r="F95" s="6">
        <v>89581.34</v>
      </c>
      <c r="G95" s="24">
        <f>G96+G97</f>
        <v>99859.83</v>
      </c>
      <c r="H95" s="6">
        <v>150424.5</v>
      </c>
      <c r="I95" s="6">
        <v>157709</v>
      </c>
      <c r="J95" s="6">
        <v>167825</v>
      </c>
      <c r="K95" s="6" t="s">
        <v>7</v>
      </c>
    </row>
    <row r="96" spans="1:11" ht="15.75" x14ac:dyDescent="0.25">
      <c r="A96" s="7">
        <v>92</v>
      </c>
      <c r="B96" s="11" t="s">
        <v>9</v>
      </c>
      <c r="C96" s="6">
        <v>0</v>
      </c>
      <c r="D96" s="6">
        <v>0</v>
      </c>
      <c r="E96" s="6">
        <v>0</v>
      </c>
      <c r="F96" s="6">
        <v>0</v>
      </c>
      <c r="G96" s="24">
        <v>0</v>
      </c>
      <c r="H96" s="6">
        <v>0</v>
      </c>
      <c r="I96" s="6">
        <v>0</v>
      </c>
      <c r="J96" s="6">
        <v>0</v>
      </c>
      <c r="K96" s="6" t="s">
        <v>7</v>
      </c>
    </row>
    <row r="97" spans="1:11" ht="15.75" x14ac:dyDescent="0.25">
      <c r="A97" s="7">
        <v>93</v>
      </c>
      <c r="B97" s="11" t="s">
        <v>10</v>
      </c>
      <c r="C97" s="6">
        <f>SUM(D97:J97)</f>
        <v>864058.89</v>
      </c>
      <c r="D97" s="6">
        <v>99442.92</v>
      </c>
      <c r="E97" s="6">
        <v>99216.3</v>
      </c>
      <c r="F97" s="6">
        <v>89581.34</v>
      </c>
      <c r="G97" s="24">
        <f>G101</f>
        <v>99859.83</v>
      </c>
      <c r="H97" s="6">
        <v>150424.5</v>
      </c>
      <c r="I97" s="6">
        <v>157709</v>
      </c>
      <c r="J97" s="6">
        <v>167825</v>
      </c>
      <c r="K97" s="6" t="s">
        <v>7</v>
      </c>
    </row>
    <row r="98" spans="1:11" ht="15.75" x14ac:dyDescent="0.25">
      <c r="A98" s="7">
        <v>94</v>
      </c>
      <c r="B98" s="145" t="s">
        <v>16</v>
      </c>
      <c r="C98" s="146"/>
      <c r="D98" s="146"/>
      <c r="E98" s="146"/>
      <c r="F98" s="146"/>
      <c r="G98" s="146"/>
      <c r="H98" s="146"/>
      <c r="I98" s="146"/>
      <c r="J98" s="147"/>
      <c r="K98" s="5"/>
    </row>
    <row r="99" spans="1:11" ht="31.5" x14ac:dyDescent="0.25">
      <c r="A99" s="7">
        <v>95</v>
      </c>
      <c r="B99" s="39" t="s">
        <v>74</v>
      </c>
      <c r="C99" s="37">
        <f>SUM(D99:J99)</f>
        <v>864058.89</v>
      </c>
      <c r="D99" s="37">
        <v>99442.92</v>
      </c>
      <c r="E99" s="37">
        <v>99216.3</v>
      </c>
      <c r="F99" s="37">
        <v>89581.34</v>
      </c>
      <c r="G99" s="40">
        <f>G101</f>
        <v>99859.83</v>
      </c>
      <c r="H99" s="37">
        <v>150424.5</v>
      </c>
      <c r="I99" s="37">
        <v>157709</v>
      </c>
      <c r="J99" s="37">
        <v>167825</v>
      </c>
      <c r="K99" s="6" t="s">
        <v>7</v>
      </c>
    </row>
    <row r="100" spans="1:11" ht="15.75" x14ac:dyDescent="0.25">
      <c r="A100" s="7">
        <v>96</v>
      </c>
      <c r="B100" s="39" t="s">
        <v>9</v>
      </c>
      <c r="C100" s="37">
        <v>0</v>
      </c>
      <c r="D100" s="37">
        <v>0</v>
      </c>
      <c r="E100" s="37">
        <v>0</v>
      </c>
      <c r="F100" s="37">
        <v>0</v>
      </c>
      <c r="G100" s="40">
        <v>0</v>
      </c>
      <c r="H100" s="37">
        <v>0</v>
      </c>
      <c r="I100" s="37">
        <v>0</v>
      </c>
      <c r="J100" s="37">
        <v>0</v>
      </c>
      <c r="K100" s="6" t="s">
        <v>7</v>
      </c>
    </row>
    <row r="101" spans="1:11" ht="15.75" x14ac:dyDescent="0.25">
      <c r="A101" s="7">
        <v>97</v>
      </c>
      <c r="B101" s="39" t="s">
        <v>10</v>
      </c>
      <c r="C101" s="37">
        <f>SUM(D101:J101)</f>
        <v>864058.89</v>
      </c>
      <c r="D101" s="37">
        <v>99442.92</v>
      </c>
      <c r="E101" s="37">
        <v>99216.3</v>
      </c>
      <c r="F101" s="37">
        <v>89581.34</v>
      </c>
      <c r="G101" s="40">
        <f>G103+G107</f>
        <v>99859.83</v>
      </c>
      <c r="H101" s="37">
        <v>150424.5</v>
      </c>
      <c r="I101" s="37">
        <v>157709</v>
      </c>
      <c r="J101" s="37">
        <v>167825</v>
      </c>
      <c r="K101" s="6" t="s">
        <v>7</v>
      </c>
    </row>
    <row r="102" spans="1:11" ht="94.5" x14ac:dyDescent="0.25">
      <c r="A102" s="7">
        <v>98</v>
      </c>
      <c r="B102" s="11" t="s">
        <v>75</v>
      </c>
      <c r="C102" s="10">
        <f>SUM(D102:J102)</f>
        <v>5427.3899999999994</v>
      </c>
      <c r="D102" s="10">
        <v>799.92</v>
      </c>
      <c r="E102" s="10">
        <v>573.29999999999995</v>
      </c>
      <c r="F102" s="10">
        <v>802.34</v>
      </c>
      <c r="G102" s="25">
        <f>G103</f>
        <v>1216.83</v>
      </c>
      <c r="H102" s="10">
        <v>470</v>
      </c>
      <c r="I102" s="10">
        <v>470</v>
      </c>
      <c r="J102" s="10">
        <v>1095</v>
      </c>
      <c r="K102" s="6" t="s">
        <v>76</v>
      </c>
    </row>
    <row r="103" spans="1:11" ht="15.75" x14ac:dyDescent="0.25">
      <c r="A103" s="7">
        <v>99</v>
      </c>
      <c r="B103" s="11" t="s">
        <v>10</v>
      </c>
      <c r="C103" s="10">
        <f>SUM(D103:J103)</f>
        <v>5427.3899999999994</v>
      </c>
      <c r="D103" s="10">
        <v>799.92</v>
      </c>
      <c r="E103" s="10">
        <v>573.29999999999995</v>
      </c>
      <c r="F103" s="10">
        <v>802.34</v>
      </c>
      <c r="G103" s="32">
        <v>1216.83</v>
      </c>
      <c r="H103" s="10">
        <v>470</v>
      </c>
      <c r="I103" s="10">
        <v>470</v>
      </c>
      <c r="J103" s="10">
        <v>1095</v>
      </c>
      <c r="K103" s="6"/>
    </row>
    <row r="104" spans="1:11" ht="63" x14ac:dyDescent="0.25">
      <c r="A104" s="7">
        <v>100</v>
      </c>
      <c r="B104" s="11" t="s">
        <v>77</v>
      </c>
      <c r="C104" s="10">
        <v>0</v>
      </c>
      <c r="D104" s="10">
        <v>0</v>
      </c>
      <c r="E104" s="10">
        <v>0</v>
      </c>
      <c r="F104" s="10">
        <v>0</v>
      </c>
      <c r="G104" s="25">
        <v>0</v>
      </c>
      <c r="H104" s="10">
        <v>0</v>
      </c>
      <c r="I104" s="10">
        <v>0</v>
      </c>
      <c r="J104" s="10">
        <v>0</v>
      </c>
      <c r="K104" s="6" t="s">
        <v>78</v>
      </c>
    </row>
    <row r="105" spans="1:11" ht="15.75" x14ac:dyDescent="0.25">
      <c r="A105" s="7">
        <v>101</v>
      </c>
      <c r="B105" s="11" t="s">
        <v>26</v>
      </c>
      <c r="C105" s="10">
        <v>0</v>
      </c>
      <c r="D105" s="10">
        <v>0</v>
      </c>
      <c r="E105" s="10">
        <v>0</v>
      </c>
      <c r="F105" s="10">
        <v>0</v>
      </c>
      <c r="G105" s="25">
        <v>0</v>
      </c>
      <c r="H105" s="10">
        <v>0</v>
      </c>
      <c r="I105" s="10">
        <v>0</v>
      </c>
      <c r="J105" s="10">
        <v>0</v>
      </c>
      <c r="K105" s="6"/>
    </row>
    <row r="106" spans="1:11" ht="110.25" x14ac:dyDescent="0.25">
      <c r="A106" s="7">
        <v>102</v>
      </c>
      <c r="B106" s="11" t="s">
        <v>79</v>
      </c>
      <c r="C106" s="10">
        <f>SUM(D106:J106)</f>
        <v>858631.49661999999</v>
      </c>
      <c r="D106" s="10">
        <v>98643</v>
      </c>
      <c r="E106" s="10">
        <v>98642.996620000005</v>
      </c>
      <c r="F106" s="10">
        <v>88779</v>
      </c>
      <c r="G106" s="25">
        <f>G107</f>
        <v>98643</v>
      </c>
      <c r="H106" s="10">
        <v>149954.5</v>
      </c>
      <c r="I106" s="10">
        <v>157239</v>
      </c>
      <c r="J106" s="10">
        <v>166730</v>
      </c>
      <c r="K106" s="6" t="s">
        <v>80</v>
      </c>
    </row>
    <row r="107" spans="1:11" ht="15.75" x14ac:dyDescent="0.25">
      <c r="A107" s="7">
        <v>103</v>
      </c>
      <c r="B107" s="11" t="s">
        <v>10</v>
      </c>
      <c r="C107" s="10">
        <f>SUM(D107:J107)</f>
        <v>858631.49661999999</v>
      </c>
      <c r="D107" s="10">
        <v>98643</v>
      </c>
      <c r="E107" s="10">
        <v>98642.996620000005</v>
      </c>
      <c r="F107" s="10">
        <v>88779</v>
      </c>
      <c r="G107" s="32">
        <v>98643</v>
      </c>
      <c r="H107" s="10">
        <v>149954.5</v>
      </c>
      <c r="I107" s="10">
        <v>157239</v>
      </c>
      <c r="J107" s="10">
        <v>166730</v>
      </c>
      <c r="K107" s="13"/>
    </row>
    <row r="108" spans="1:11" ht="15.75" x14ac:dyDescent="0.25">
      <c r="A108" s="7">
        <v>104</v>
      </c>
      <c r="B108" s="152" t="s">
        <v>81</v>
      </c>
      <c r="C108" s="153"/>
      <c r="D108" s="153"/>
      <c r="E108" s="153"/>
      <c r="F108" s="153"/>
      <c r="G108" s="153"/>
      <c r="H108" s="153"/>
      <c r="I108" s="153"/>
      <c r="J108" s="154"/>
      <c r="K108" s="5"/>
    </row>
    <row r="109" spans="1:11" ht="31.5" x14ac:dyDescent="0.25">
      <c r="A109" s="7">
        <v>105</v>
      </c>
      <c r="B109" s="11" t="s">
        <v>73</v>
      </c>
      <c r="C109" s="6">
        <f t="shared" ref="C109:C110" si="9">SUM(D109:J109)</f>
        <v>69296.58</v>
      </c>
      <c r="D109" s="6">
        <v>8647.6200000000008</v>
      </c>
      <c r="E109" s="6">
        <v>6406.86</v>
      </c>
      <c r="F109" s="6">
        <v>11416.14</v>
      </c>
      <c r="G109" s="24">
        <f>SUM(G110)</f>
        <v>13377.66</v>
      </c>
      <c r="H109" s="6">
        <v>10093.5</v>
      </c>
      <c r="I109" s="6">
        <v>10443.799999999999</v>
      </c>
      <c r="J109" s="6">
        <v>8911</v>
      </c>
      <c r="K109" s="6" t="s">
        <v>7</v>
      </c>
    </row>
    <row r="110" spans="1:11" ht="15.75" x14ac:dyDescent="0.25">
      <c r="A110" s="7">
        <v>106</v>
      </c>
      <c r="B110" s="11" t="s">
        <v>10</v>
      </c>
      <c r="C110" s="6">
        <f t="shared" si="9"/>
        <v>69296.58</v>
      </c>
      <c r="D110" s="6">
        <v>8647.6200000000008</v>
      </c>
      <c r="E110" s="6">
        <v>6406.86</v>
      </c>
      <c r="F110" s="6">
        <v>11416.14</v>
      </c>
      <c r="G110" s="24">
        <f>G113</f>
        <v>13377.66</v>
      </c>
      <c r="H110" s="6">
        <v>10093.5</v>
      </c>
      <c r="I110" s="6">
        <v>10443.799999999999</v>
      </c>
      <c r="J110" s="6">
        <v>8911</v>
      </c>
      <c r="K110" s="6" t="s">
        <v>7</v>
      </c>
    </row>
    <row r="111" spans="1:11" ht="15.75" x14ac:dyDescent="0.25">
      <c r="A111" s="7">
        <v>107</v>
      </c>
      <c r="B111" s="145" t="s">
        <v>16</v>
      </c>
      <c r="C111" s="146"/>
      <c r="D111" s="146"/>
      <c r="E111" s="146"/>
      <c r="F111" s="146"/>
      <c r="G111" s="146"/>
      <c r="H111" s="146"/>
      <c r="I111" s="146"/>
      <c r="J111" s="147"/>
      <c r="K111" s="5"/>
    </row>
    <row r="112" spans="1:11" ht="31.5" x14ac:dyDescent="0.25">
      <c r="A112" s="7">
        <v>108</v>
      </c>
      <c r="B112" s="39" t="s">
        <v>45</v>
      </c>
      <c r="C112" s="37">
        <f t="shared" ref="C112:C116" si="10">SUM(D112:J112)</f>
        <v>69296.58</v>
      </c>
      <c r="D112" s="37">
        <v>8647.6200000000008</v>
      </c>
      <c r="E112" s="37">
        <v>6406.86</v>
      </c>
      <c r="F112" s="37">
        <v>11416.14</v>
      </c>
      <c r="G112" s="40">
        <f>G113</f>
        <v>13377.66</v>
      </c>
      <c r="H112" s="37">
        <v>10093.5</v>
      </c>
      <c r="I112" s="37">
        <v>10443.799999999999</v>
      </c>
      <c r="J112" s="37">
        <v>8911</v>
      </c>
      <c r="K112" s="6" t="s">
        <v>7</v>
      </c>
    </row>
    <row r="113" spans="1:11" ht="15.75" x14ac:dyDescent="0.25">
      <c r="A113" s="7">
        <v>109</v>
      </c>
      <c r="B113" s="39" t="s">
        <v>10</v>
      </c>
      <c r="C113" s="37">
        <f t="shared" si="10"/>
        <v>69296.58</v>
      </c>
      <c r="D113" s="37">
        <v>8647.6200000000008</v>
      </c>
      <c r="E113" s="37">
        <v>6406.86</v>
      </c>
      <c r="F113" s="37">
        <v>11416.14</v>
      </c>
      <c r="G113" s="40">
        <f>G115+G117</f>
        <v>13377.66</v>
      </c>
      <c r="H113" s="37">
        <v>10093.5</v>
      </c>
      <c r="I113" s="37">
        <v>10443.799999999999</v>
      </c>
      <c r="J113" s="37">
        <v>8911</v>
      </c>
      <c r="K113" s="6" t="s">
        <v>7</v>
      </c>
    </row>
    <row r="114" spans="1:11" ht="157.5" x14ac:dyDescent="0.25">
      <c r="A114" s="7">
        <v>110</v>
      </c>
      <c r="B114" s="11" t="s">
        <v>82</v>
      </c>
      <c r="C114" s="6">
        <f t="shared" si="10"/>
        <v>18621.146000000001</v>
      </c>
      <c r="D114" s="6">
        <v>3779.72</v>
      </c>
      <c r="E114" s="6">
        <v>1546.856</v>
      </c>
      <c r="F114" s="6">
        <v>3772.55</v>
      </c>
      <c r="G114" s="24">
        <f>G115</f>
        <v>3049.02</v>
      </c>
      <c r="H114" s="6">
        <v>1207</v>
      </c>
      <c r="I114" s="6">
        <v>1207</v>
      </c>
      <c r="J114" s="6">
        <v>4059</v>
      </c>
      <c r="K114" s="6" t="s">
        <v>83</v>
      </c>
    </row>
    <row r="115" spans="1:11" ht="15.75" x14ac:dyDescent="0.25">
      <c r="A115" s="7">
        <v>111</v>
      </c>
      <c r="B115" s="11" t="s">
        <v>10</v>
      </c>
      <c r="C115" s="6">
        <f t="shared" si="10"/>
        <v>18621.146000000001</v>
      </c>
      <c r="D115" s="6">
        <v>3779.72</v>
      </c>
      <c r="E115" s="6">
        <v>1546.856</v>
      </c>
      <c r="F115" s="6">
        <v>3772.55</v>
      </c>
      <c r="G115" s="31">
        <v>3049.02</v>
      </c>
      <c r="H115" s="6">
        <v>1207</v>
      </c>
      <c r="I115" s="6">
        <v>1207</v>
      </c>
      <c r="J115" s="6">
        <v>4059</v>
      </c>
      <c r="K115" s="6"/>
    </row>
    <row r="116" spans="1:11" ht="110.25" x14ac:dyDescent="0.25">
      <c r="A116" s="7">
        <v>112</v>
      </c>
      <c r="B116" s="11" t="s">
        <v>84</v>
      </c>
      <c r="C116" s="6">
        <f t="shared" si="10"/>
        <v>50675.429999999993</v>
      </c>
      <c r="D116" s="6">
        <v>4867.8999999999996</v>
      </c>
      <c r="E116" s="6">
        <v>4860</v>
      </c>
      <c r="F116" s="6">
        <v>7643.59</v>
      </c>
      <c r="G116" s="24">
        <f>G117</f>
        <v>10328.64</v>
      </c>
      <c r="H116" s="6">
        <v>8886.5</v>
      </c>
      <c r="I116" s="6">
        <v>9236.7999999999993</v>
      </c>
      <c r="J116" s="6">
        <v>4852</v>
      </c>
      <c r="K116" s="6" t="s">
        <v>85</v>
      </c>
    </row>
    <row r="117" spans="1:11" ht="15.75" x14ac:dyDescent="0.25">
      <c r="A117" s="7">
        <v>113</v>
      </c>
      <c r="B117" s="11" t="s">
        <v>10</v>
      </c>
      <c r="C117" s="6">
        <f>SUM(D117:J117)</f>
        <v>50675.429999999993</v>
      </c>
      <c r="D117" s="6">
        <v>4867.8999999999996</v>
      </c>
      <c r="E117" s="6">
        <v>4860</v>
      </c>
      <c r="F117" s="6">
        <v>7643.59</v>
      </c>
      <c r="G117" s="31">
        <v>10328.64</v>
      </c>
      <c r="H117" s="6">
        <v>8886.5</v>
      </c>
      <c r="I117" s="6">
        <v>9236.7999999999993</v>
      </c>
      <c r="J117" s="6">
        <v>4852</v>
      </c>
      <c r="K117" s="13"/>
    </row>
    <row r="118" spans="1:11" ht="15.75" x14ac:dyDescent="0.25">
      <c r="A118" s="7">
        <v>114</v>
      </c>
      <c r="B118" s="152" t="s">
        <v>86</v>
      </c>
      <c r="C118" s="153"/>
      <c r="D118" s="153"/>
      <c r="E118" s="153"/>
      <c r="F118" s="153"/>
      <c r="G118" s="153"/>
      <c r="H118" s="153"/>
      <c r="I118" s="153"/>
      <c r="J118" s="154"/>
      <c r="K118" s="5"/>
    </row>
    <row r="119" spans="1:11" ht="31.5" x14ac:dyDescent="0.25">
      <c r="A119" s="7">
        <v>115</v>
      </c>
      <c r="B119" s="11" t="s">
        <v>73</v>
      </c>
      <c r="C119" s="6">
        <f t="shared" ref="C119:C121" si="11">SUM(D119:J119)</f>
        <v>963779.9</v>
      </c>
      <c r="D119" s="6">
        <v>39090.800000000003</v>
      </c>
      <c r="E119" s="6">
        <v>197567.93</v>
      </c>
      <c r="F119" s="6">
        <v>382502.83</v>
      </c>
      <c r="G119" s="24">
        <f>G120+G121</f>
        <v>270000.83999999997</v>
      </c>
      <c r="H119" s="6">
        <v>0</v>
      </c>
      <c r="I119" s="6">
        <v>0</v>
      </c>
      <c r="J119" s="6">
        <v>74617.5</v>
      </c>
      <c r="K119" s="6" t="s">
        <v>7</v>
      </c>
    </row>
    <row r="120" spans="1:11" ht="15.75" x14ac:dyDescent="0.25">
      <c r="A120" s="7">
        <v>116</v>
      </c>
      <c r="B120" s="11" t="s">
        <v>9</v>
      </c>
      <c r="C120" s="6">
        <f t="shared" si="11"/>
        <v>648013.14999999991</v>
      </c>
      <c r="D120" s="6">
        <v>28651.56</v>
      </c>
      <c r="E120" s="6">
        <v>146133.76999999999</v>
      </c>
      <c r="F120" s="6">
        <v>297911.51</v>
      </c>
      <c r="G120" s="24">
        <f>G124</f>
        <v>175316.31</v>
      </c>
      <c r="H120" s="6">
        <v>0</v>
      </c>
      <c r="I120" s="6">
        <v>0</v>
      </c>
      <c r="J120" s="6">
        <v>0</v>
      </c>
      <c r="K120" s="6" t="s">
        <v>7</v>
      </c>
    </row>
    <row r="121" spans="1:11" ht="15.75" x14ac:dyDescent="0.25">
      <c r="A121" s="7">
        <v>117</v>
      </c>
      <c r="B121" s="11" t="s">
        <v>10</v>
      </c>
      <c r="C121" s="6">
        <f t="shared" si="11"/>
        <v>315766.75</v>
      </c>
      <c r="D121" s="6">
        <v>10439.24</v>
      </c>
      <c r="E121" s="6">
        <v>51434.16</v>
      </c>
      <c r="F121" s="6">
        <v>84591.32</v>
      </c>
      <c r="G121" s="24">
        <f>G125+G145</f>
        <v>94684.53</v>
      </c>
      <c r="H121" s="6">
        <v>0</v>
      </c>
      <c r="I121" s="6">
        <v>0</v>
      </c>
      <c r="J121" s="6">
        <v>74617.5</v>
      </c>
      <c r="K121" s="6" t="s">
        <v>7</v>
      </c>
    </row>
    <row r="122" spans="1:11" ht="15.75" x14ac:dyDescent="0.25">
      <c r="A122" s="7">
        <v>118</v>
      </c>
      <c r="B122" s="155" t="s">
        <v>87</v>
      </c>
      <c r="C122" s="156"/>
      <c r="D122" s="156"/>
      <c r="E122" s="156"/>
      <c r="F122" s="156"/>
      <c r="G122" s="156"/>
      <c r="H122" s="156"/>
      <c r="I122" s="156"/>
      <c r="J122" s="157"/>
      <c r="K122" s="5"/>
    </row>
    <row r="123" spans="1:11" ht="47.25" x14ac:dyDescent="0.25">
      <c r="A123" s="7">
        <v>119</v>
      </c>
      <c r="B123" s="44" t="s">
        <v>88</v>
      </c>
      <c r="C123" s="42">
        <f t="shared" ref="C123:C124" si="12">SUM(D123:J123)</f>
        <v>939027.99999999988</v>
      </c>
      <c r="D123" s="42">
        <v>36425.050000000003</v>
      </c>
      <c r="E123" s="42">
        <v>185929.64</v>
      </c>
      <c r="F123" s="42">
        <v>382006.72</v>
      </c>
      <c r="G123" s="45">
        <f>G124+G125</f>
        <v>268392.08999999997</v>
      </c>
      <c r="H123" s="42">
        <v>0</v>
      </c>
      <c r="I123" s="42">
        <v>0</v>
      </c>
      <c r="J123" s="42">
        <v>66274.5</v>
      </c>
      <c r="K123" s="6" t="s">
        <v>7</v>
      </c>
    </row>
    <row r="124" spans="1:11" ht="15.75" x14ac:dyDescent="0.25">
      <c r="A124" s="7">
        <v>120</v>
      </c>
      <c r="B124" s="44" t="s">
        <v>9</v>
      </c>
      <c r="C124" s="42">
        <f t="shared" si="12"/>
        <v>648013.1399999999</v>
      </c>
      <c r="D124" s="42">
        <v>28651.56</v>
      </c>
      <c r="E124" s="42">
        <v>146133.76999999999</v>
      </c>
      <c r="F124" s="42">
        <v>297911.5</v>
      </c>
      <c r="G124" s="45">
        <f>G128</f>
        <v>175316.31</v>
      </c>
      <c r="H124" s="42">
        <v>0</v>
      </c>
      <c r="I124" s="42">
        <v>0</v>
      </c>
      <c r="J124" s="42">
        <v>0</v>
      </c>
      <c r="K124" s="6" t="s">
        <v>7</v>
      </c>
    </row>
    <row r="125" spans="1:11" ht="15.75" x14ac:dyDescent="0.25">
      <c r="A125" s="7">
        <v>121</v>
      </c>
      <c r="B125" s="44" t="s">
        <v>10</v>
      </c>
      <c r="C125" s="42">
        <f>SUM(D125:J125)</f>
        <v>291014.84999999998</v>
      </c>
      <c r="D125" s="42">
        <v>7773.49</v>
      </c>
      <c r="E125" s="42">
        <v>39795.870000000003</v>
      </c>
      <c r="F125" s="42">
        <v>84095.21</v>
      </c>
      <c r="G125" s="45">
        <f>G129</f>
        <v>93075.78</v>
      </c>
      <c r="H125" s="42">
        <v>0</v>
      </c>
      <c r="I125" s="42">
        <v>0</v>
      </c>
      <c r="J125" s="42">
        <v>66274.5</v>
      </c>
      <c r="K125" s="6" t="s">
        <v>7</v>
      </c>
    </row>
    <row r="126" spans="1:11" ht="15.75" x14ac:dyDescent="0.25">
      <c r="A126" s="7">
        <v>122</v>
      </c>
      <c r="B126" s="158" t="s">
        <v>89</v>
      </c>
      <c r="C126" s="159"/>
      <c r="D126" s="159"/>
      <c r="E126" s="159"/>
      <c r="F126" s="159"/>
      <c r="G126" s="159"/>
      <c r="H126" s="159"/>
      <c r="I126" s="159"/>
      <c r="J126" s="160"/>
      <c r="K126" s="5"/>
    </row>
    <row r="127" spans="1:11" ht="63" x14ac:dyDescent="0.25">
      <c r="A127" s="7">
        <v>123</v>
      </c>
      <c r="B127" s="11" t="s">
        <v>90</v>
      </c>
      <c r="C127" s="6">
        <f t="shared" ref="C127:C141" si="13">SUM(D127:J127)</f>
        <v>939027.99999999988</v>
      </c>
      <c r="D127" s="6">
        <v>36425.050000000003</v>
      </c>
      <c r="E127" s="6">
        <v>185929.64</v>
      </c>
      <c r="F127" s="6">
        <v>382006.72</v>
      </c>
      <c r="G127" s="24">
        <f>G128+G129</f>
        <v>268392.08999999997</v>
      </c>
      <c r="H127" s="6">
        <v>0</v>
      </c>
      <c r="I127" s="6">
        <v>0</v>
      </c>
      <c r="J127" s="6">
        <v>66274.5</v>
      </c>
      <c r="K127" s="6" t="s">
        <v>7</v>
      </c>
    </row>
    <row r="128" spans="1:11" ht="15.75" x14ac:dyDescent="0.25">
      <c r="A128" s="7">
        <v>124</v>
      </c>
      <c r="B128" s="11" t="s">
        <v>9</v>
      </c>
      <c r="C128" s="6">
        <f t="shared" si="13"/>
        <v>648013.14999999991</v>
      </c>
      <c r="D128" s="6">
        <v>28651.56</v>
      </c>
      <c r="E128" s="6">
        <v>146133.76999999999</v>
      </c>
      <c r="F128" s="6">
        <v>297911.51</v>
      </c>
      <c r="G128" s="24">
        <f>G139+G141</f>
        <v>175316.31</v>
      </c>
      <c r="H128" s="6">
        <v>0</v>
      </c>
      <c r="I128" s="6">
        <v>0</v>
      </c>
      <c r="J128" s="6">
        <v>0</v>
      </c>
      <c r="K128" s="6" t="s">
        <v>7</v>
      </c>
    </row>
    <row r="129" spans="1:11" ht="15.75" x14ac:dyDescent="0.25">
      <c r="A129" s="7">
        <v>125</v>
      </c>
      <c r="B129" s="11" t="s">
        <v>10</v>
      </c>
      <c r="C129" s="6">
        <f t="shared" si="13"/>
        <v>291014.84999999998</v>
      </c>
      <c r="D129" s="6">
        <v>7773.49</v>
      </c>
      <c r="E129" s="6">
        <v>39795.870000000003</v>
      </c>
      <c r="F129" s="6">
        <v>84095.21</v>
      </c>
      <c r="G129" s="24">
        <f>G142</f>
        <v>93075.78</v>
      </c>
      <c r="H129" s="6">
        <v>0</v>
      </c>
      <c r="I129" s="6">
        <v>0</v>
      </c>
      <c r="J129" s="6">
        <v>66274.5</v>
      </c>
      <c r="K129" s="6" t="s">
        <v>7</v>
      </c>
    </row>
    <row r="130" spans="1:11" ht="94.5" x14ac:dyDescent="0.25">
      <c r="A130" s="7">
        <v>126</v>
      </c>
      <c r="B130" s="11" t="s">
        <v>91</v>
      </c>
      <c r="C130" s="6">
        <f t="shared" si="13"/>
        <v>86968.239999999991</v>
      </c>
      <c r="D130" s="6">
        <v>7773.49</v>
      </c>
      <c r="E130" s="6">
        <v>39103.75</v>
      </c>
      <c r="F130" s="6">
        <v>0</v>
      </c>
      <c r="G130" s="24">
        <v>0</v>
      </c>
      <c r="H130" s="6">
        <v>0</v>
      </c>
      <c r="I130" s="6">
        <v>0</v>
      </c>
      <c r="J130" s="6">
        <v>40091</v>
      </c>
      <c r="K130" s="6" t="s">
        <v>92</v>
      </c>
    </row>
    <row r="131" spans="1:11" ht="15.75" x14ac:dyDescent="0.25">
      <c r="A131" s="7">
        <v>127</v>
      </c>
      <c r="B131" s="11" t="s">
        <v>10</v>
      </c>
      <c r="C131" s="6">
        <f t="shared" si="13"/>
        <v>86968.239999999991</v>
      </c>
      <c r="D131" s="6">
        <v>7773.49</v>
      </c>
      <c r="E131" s="6">
        <v>39103.75</v>
      </c>
      <c r="F131" s="6">
        <v>0</v>
      </c>
      <c r="G131" s="30">
        <v>0</v>
      </c>
      <c r="H131" s="6">
        <v>0</v>
      </c>
      <c r="I131" s="6">
        <v>0</v>
      </c>
      <c r="J131" s="6">
        <v>40091</v>
      </c>
      <c r="K131" s="13"/>
    </row>
    <row r="132" spans="1:11" ht="220.5" x14ac:dyDescent="0.25">
      <c r="A132" s="7">
        <v>128</v>
      </c>
      <c r="B132" s="11" t="s">
        <v>93</v>
      </c>
      <c r="C132" s="6">
        <f t="shared" si="13"/>
        <v>22229.96</v>
      </c>
      <c r="D132" s="6">
        <v>22229.96</v>
      </c>
      <c r="E132" s="6">
        <v>0</v>
      </c>
      <c r="F132" s="6">
        <v>0</v>
      </c>
      <c r="G132" s="24">
        <v>0</v>
      </c>
      <c r="H132" s="6">
        <v>0</v>
      </c>
      <c r="I132" s="6">
        <v>0</v>
      </c>
      <c r="J132" s="6">
        <v>0</v>
      </c>
      <c r="K132" s="6" t="s">
        <v>92</v>
      </c>
    </row>
    <row r="133" spans="1:11" ht="15.75" x14ac:dyDescent="0.25">
      <c r="A133" s="7">
        <v>129</v>
      </c>
      <c r="B133" s="11" t="s">
        <v>26</v>
      </c>
      <c r="C133" s="6">
        <f t="shared" si="13"/>
        <v>22229.96</v>
      </c>
      <c r="D133" s="6">
        <v>22229.96</v>
      </c>
      <c r="E133" s="6">
        <v>0</v>
      </c>
      <c r="F133" s="6">
        <v>0</v>
      </c>
      <c r="G133" s="30">
        <v>0</v>
      </c>
      <c r="H133" s="6">
        <v>0</v>
      </c>
      <c r="I133" s="6">
        <v>0</v>
      </c>
      <c r="J133" s="6">
        <v>0</v>
      </c>
      <c r="K133" s="6"/>
    </row>
    <row r="134" spans="1:11" ht="141.75" x14ac:dyDescent="0.25">
      <c r="A134" s="7">
        <v>130</v>
      </c>
      <c r="B134" s="11" t="s">
        <v>94</v>
      </c>
      <c r="C134" s="6">
        <f t="shared" si="13"/>
        <v>6421.6</v>
      </c>
      <c r="D134" s="6">
        <v>6421.6</v>
      </c>
      <c r="E134" s="6">
        <v>0</v>
      </c>
      <c r="F134" s="6">
        <v>0</v>
      </c>
      <c r="G134" s="24">
        <v>0</v>
      </c>
      <c r="H134" s="6">
        <v>0</v>
      </c>
      <c r="I134" s="6">
        <v>0</v>
      </c>
      <c r="J134" s="6">
        <v>0</v>
      </c>
      <c r="K134" s="6" t="s">
        <v>92</v>
      </c>
    </row>
    <row r="135" spans="1:11" ht="15.75" x14ac:dyDescent="0.25">
      <c r="A135" s="7">
        <v>131</v>
      </c>
      <c r="B135" s="11" t="s">
        <v>26</v>
      </c>
      <c r="C135" s="6">
        <f t="shared" si="13"/>
        <v>6421.6</v>
      </c>
      <c r="D135" s="6">
        <v>6421.6</v>
      </c>
      <c r="E135" s="6">
        <v>0</v>
      </c>
      <c r="F135" s="6">
        <v>0</v>
      </c>
      <c r="G135" s="30">
        <v>0</v>
      </c>
      <c r="H135" s="6">
        <v>0</v>
      </c>
      <c r="I135" s="6">
        <v>0</v>
      </c>
      <c r="J135" s="6">
        <v>0</v>
      </c>
      <c r="K135" s="13"/>
    </row>
    <row r="136" spans="1:11" ht="47.25" x14ac:dyDescent="0.25">
      <c r="A136" s="7">
        <v>132</v>
      </c>
      <c r="B136" s="11" t="s">
        <v>95</v>
      </c>
      <c r="C136" s="6">
        <f t="shared" si="13"/>
        <v>0</v>
      </c>
      <c r="D136" s="6">
        <v>0</v>
      </c>
      <c r="E136" s="6">
        <v>0</v>
      </c>
      <c r="F136" s="6">
        <v>0</v>
      </c>
      <c r="G136" s="24">
        <v>0</v>
      </c>
      <c r="H136" s="6">
        <v>0</v>
      </c>
      <c r="I136" s="6">
        <v>0</v>
      </c>
      <c r="J136" s="6">
        <v>0</v>
      </c>
      <c r="K136" s="6" t="s">
        <v>92</v>
      </c>
    </row>
    <row r="137" spans="1:11" ht="15.75" x14ac:dyDescent="0.25">
      <c r="A137" s="7">
        <v>133</v>
      </c>
      <c r="B137" s="11" t="s">
        <v>25</v>
      </c>
      <c r="C137" s="6">
        <f t="shared" si="13"/>
        <v>0</v>
      </c>
      <c r="D137" s="6">
        <v>0</v>
      </c>
      <c r="E137" s="6">
        <v>0</v>
      </c>
      <c r="F137" s="6">
        <v>0</v>
      </c>
      <c r="G137" s="30">
        <v>0</v>
      </c>
      <c r="H137" s="6">
        <v>0</v>
      </c>
      <c r="I137" s="6">
        <v>0</v>
      </c>
      <c r="J137" s="6">
        <v>0</v>
      </c>
      <c r="K137" s="6"/>
    </row>
    <row r="138" spans="1:11" ht="236.25" x14ac:dyDescent="0.25">
      <c r="A138" s="7">
        <v>134</v>
      </c>
      <c r="B138" s="11" t="s">
        <v>96</v>
      </c>
      <c r="C138" s="6">
        <f t="shared" si="13"/>
        <v>349123.37</v>
      </c>
      <c r="D138" s="6">
        <v>0</v>
      </c>
      <c r="E138" s="6">
        <v>59119.22</v>
      </c>
      <c r="F138" s="6">
        <v>169800.36</v>
      </c>
      <c r="G138" s="24">
        <v>120203.79</v>
      </c>
      <c r="H138" s="6">
        <v>0</v>
      </c>
      <c r="I138" s="6">
        <v>0</v>
      </c>
      <c r="J138" s="6">
        <v>0</v>
      </c>
      <c r="K138" s="6" t="s">
        <v>92</v>
      </c>
    </row>
    <row r="139" spans="1:11" ht="15.75" x14ac:dyDescent="0.25">
      <c r="A139" s="7">
        <v>135</v>
      </c>
      <c r="B139" s="11" t="s">
        <v>63</v>
      </c>
      <c r="C139" s="6">
        <f t="shared" si="13"/>
        <v>349123.37</v>
      </c>
      <c r="D139" s="6">
        <v>0</v>
      </c>
      <c r="E139" s="6">
        <v>59119.22</v>
      </c>
      <c r="F139" s="6">
        <v>169800.36</v>
      </c>
      <c r="G139" s="30">
        <v>120203.79</v>
      </c>
      <c r="H139" s="6">
        <v>0</v>
      </c>
      <c r="I139" s="6">
        <v>0</v>
      </c>
      <c r="J139" s="6">
        <v>0</v>
      </c>
      <c r="K139" s="6"/>
    </row>
    <row r="140" spans="1:11" ht="141.75" x14ac:dyDescent="0.25">
      <c r="A140" s="7">
        <v>136</v>
      </c>
      <c r="B140" s="11" t="s">
        <v>97</v>
      </c>
      <c r="C140" s="51">
        <f t="shared" si="13"/>
        <v>474284.82999999996</v>
      </c>
      <c r="D140" s="6">
        <v>0</v>
      </c>
      <c r="E140" s="6">
        <v>87706.67</v>
      </c>
      <c r="F140" s="6">
        <v>212206.36</v>
      </c>
      <c r="G140" s="51">
        <f>G141+G142</f>
        <v>148188.29999999999</v>
      </c>
      <c r="H140" s="6">
        <v>0</v>
      </c>
      <c r="I140" s="6">
        <v>0</v>
      </c>
      <c r="J140" s="6">
        <v>26183.5</v>
      </c>
      <c r="K140" s="6" t="s">
        <v>92</v>
      </c>
    </row>
    <row r="141" spans="1:11" ht="15.75" x14ac:dyDescent="0.25">
      <c r="A141" s="7">
        <v>137</v>
      </c>
      <c r="B141" s="11" t="s">
        <v>63</v>
      </c>
      <c r="C141" s="6">
        <f t="shared" si="13"/>
        <v>270238.22000000003</v>
      </c>
      <c r="D141" s="6">
        <v>0</v>
      </c>
      <c r="E141" s="6">
        <v>87014.55</v>
      </c>
      <c r="F141" s="6">
        <v>128111.15</v>
      </c>
      <c r="G141" s="30">
        <v>55112.52</v>
      </c>
      <c r="H141" s="6">
        <v>0</v>
      </c>
      <c r="I141" s="6">
        <v>0</v>
      </c>
      <c r="J141" s="6">
        <v>0</v>
      </c>
      <c r="K141" s="13"/>
    </row>
    <row r="142" spans="1:11" ht="15.75" x14ac:dyDescent="0.25">
      <c r="A142" s="7">
        <v>138</v>
      </c>
      <c r="B142" s="11" t="s">
        <v>98</v>
      </c>
      <c r="C142" s="6">
        <f>SUM(D142:J142)</f>
        <v>204046.61</v>
      </c>
      <c r="D142" s="6">
        <v>0</v>
      </c>
      <c r="E142" s="6">
        <v>692.12</v>
      </c>
      <c r="F142" s="6">
        <v>84095.21</v>
      </c>
      <c r="G142" s="31">
        <v>93075.78</v>
      </c>
      <c r="H142" s="6">
        <v>0</v>
      </c>
      <c r="I142" s="6">
        <v>0</v>
      </c>
      <c r="J142" s="6">
        <v>26183.5</v>
      </c>
      <c r="K142" s="13"/>
    </row>
    <row r="143" spans="1:11" ht="15.75" x14ac:dyDescent="0.25">
      <c r="A143" s="7">
        <v>139</v>
      </c>
      <c r="B143" s="145" t="s">
        <v>99</v>
      </c>
      <c r="C143" s="146"/>
      <c r="D143" s="146"/>
      <c r="E143" s="146"/>
      <c r="F143" s="146"/>
      <c r="G143" s="146"/>
      <c r="H143" s="146"/>
      <c r="I143" s="146"/>
      <c r="J143" s="147"/>
      <c r="K143" s="13"/>
    </row>
    <row r="144" spans="1:11" ht="31.5" x14ac:dyDescent="0.25">
      <c r="A144" s="7">
        <v>140</v>
      </c>
      <c r="B144" s="39" t="s">
        <v>100</v>
      </c>
      <c r="C144" s="37">
        <f t="shared" ref="C144:C148" si="14">SUM(D144:J144)</f>
        <v>24751.9</v>
      </c>
      <c r="D144" s="37">
        <v>2665.75</v>
      </c>
      <c r="E144" s="37">
        <v>11638.29</v>
      </c>
      <c r="F144" s="37">
        <v>496.11</v>
      </c>
      <c r="G144" s="40">
        <f>G145</f>
        <v>1608.75</v>
      </c>
      <c r="H144" s="37">
        <v>0</v>
      </c>
      <c r="I144" s="37">
        <v>0</v>
      </c>
      <c r="J144" s="37">
        <v>8343</v>
      </c>
      <c r="K144" s="6" t="s">
        <v>7</v>
      </c>
    </row>
    <row r="145" spans="1:11" ht="15.75" x14ac:dyDescent="0.25">
      <c r="A145" s="7">
        <v>141</v>
      </c>
      <c r="B145" s="39" t="s">
        <v>10</v>
      </c>
      <c r="C145" s="37">
        <f t="shared" si="14"/>
        <v>24751.9</v>
      </c>
      <c r="D145" s="37">
        <v>2665.75</v>
      </c>
      <c r="E145" s="37">
        <v>11638.29</v>
      </c>
      <c r="F145" s="37">
        <v>496.11</v>
      </c>
      <c r="G145" s="40">
        <f>G149</f>
        <v>1608.75</v>
      </c>
      <c r="H145" s="37">
        <v>0</v>
      </c>
      <c r="I145" s="37">
        <v>0</v>
      </c>
      <c r="J145" s="37">
        <v>8343</v>
      </c>
      <c r="K145" s="6" t="s">
        <v>7</v>
      </c>
    </row>
    <row r="146" spans="1:11" ht="94.5" x14ac:dyDescent="0.25">
      <c r="A146" s="7">
        <v>142</v>
      </c>
      <c r="B146" s="11" t="s">
        <v>101</v>
      </c>
      <c r="C146" s="6">
        <f t="shared" si="14"/>
        <v>23143.152000000002</v>
      </c>
      <c r="D146" s="6">
        <v>2665.75</v>
      </c>
      <c r="E146" s="6">
        <v>11638.294</v>
      </c>
      <c r="F146" s="6">
        <v>496.108</v>
      </c>
      <c r="G146" s="24">
        <v>0</v>
      </c>
      <c r="H146" s="6">
        <v>0</v>
      </c>
      <c r="I146" s="6">
        <v>0</v>
      </c>
      <c r="J146" s="6">
        <v>8343</v>
      </c>
      <c r="K146" s="6" t="s">
        <v>92</v>
      </c>
    </row>
    <row r="147" spans="1:11" ht="15.75" x14ac:dyDescent="0.25">
      <c r="A147" s="7">
        <v>143</v>
      </c>
      <c r="B147" s="11" t="s">
        <v>10</v>
      </c>
      <c r="C147" s="6">
        <f t="shared" si="14"/>
        <v>23143.152000000002</v>
      </c>
      <c r="D147" s="6">
        <v>2665.75</v>
      </c>
      <c r="E147" s="6">
        <v>11638.294</v>
      </c>
      <c r="F147" s="6">
        <v>496.108</v>
      </c>
      <c r="G147" s="30">
        <v>0</v>
      </c>
      <c r="H147" s="6">
        <v>0</v>
      </c>
      <c r="I147" s="6">
        <v>0</v>
      </c>
      <c r="J147" s="6">
        <v>8343</v>
      </c>
      <c r="K147" s="6"/>
    </row>
    <row r="148" spans="1:11" ht="47.25" x14ac:dyDescent="0.25">
      <c r="A148" s="7">
        <v>144</v>
      </c>
      <c r="B148" s="11" t="s">
        <v>95</v>
      </c>
      <c r="C148" s="6">
        <f t="shared" si="14"/>
        <v>1608.75</v>
      </c>
      <c r="D148" s="6">
        <v>0</v>
      </c>
      <c r="E148" s="6">
        <v>0</v>
      </c>
      <c r="F148" s="6">
        <v>0</v>
      </c>
      <c r="G148" s="24">
        <f>G149</f>
        <v>1608.75</v>
      </c>
      <c r="H148" s="6">
        <v>0</v>
      </c>
      <c r="I148" s="6">
        <v>0</v>
      </c>
      <c r="J148" s="6">
        <v>0</v>
      </c>
      <c r="K148" s="6" t="s">
        <v>92</v>
      </c>
    </row>
    <row r="149" spans="1:11" ht="15.75" x14ac:dyDescent="0.25">
      <c r="A149" s="7">
        <v>145</v>
      </c>
      <c r="B149" s="11" t="s">
        <v>25</v>
      </c>
      <c r="C149" s="6">
        <f>SUM(D149:J149)</f>
        <v>1608.75</v>
      </c>
      <c r="D149" s="6">
        <v>0</v>
      </c>
      <c r="E149" s="6">
        <v>0</v>
      </c>
      <c r="F149" s="6">
        <v>0</v>
      </c>
      <c r="G149" s="30">
        <v>1608.75</v>
      </c>
      <c r="H149" s="6">
        <v>0</v>
      </c>
      <c r="I149" s="6">
        <v>0</v>
      </c>
      <c r="J149" s="6">
        <v>0</v>
      </c>
      <c r="K149" s="6"/>
    </row>
    <row r="150" spans="1:11" ht="15.75" x14ac:dyDescent="0.25">
      <c r="A150" s="7">
        <v>146</v>
      </c>
      <c r="B150" s="152" t="s">
        <v>102</v>
      </c>
      <c r="C150" s="153"/>
      <c r="D150" s="153"/>
      <c r="E150" s="153"/>
      <c r="F150" s="153"/>
      <c r="G150" s="153"/>
      <c r="H150" s="153"/>
      <c r="I150" s="153"/>
      <c r="J150" s="154"/>
      <c r="K150" s="5"/>
    </row>
    <row r="151" spans="1:11" ht="31.5" x14ac:dyDescent="0.25">
      <c r="A151" s="7">
        <v>147</v>
      </c>
      <c r="B151" s="11" t="s">
        <v>73</v>
      </c>
      <c r="C151" s="6">
        <f t="shared" ref="C151:C153" si="15">SUM(D151:J151)</f>
        <v>76098.31</v>
      </c>
      <c r="D151" s="6">
        <v>7628.37</v>
      </c>
      <c r="E151" s="6">
        <v>6986.4</v>
      </c>
      <c r="F151" s="6">
        <v>13636.63</v>
      </c>
      <c r="G151" s="24">
        <f>G152+G153</f>
        <v>20844.27</v>
      </c>
      <c r="H151" s="6">
        <v>9030.2099999999991</v>
      </c>
      <c r="I151" s="6">
        <v>9030.2199999999993</v>
      </c>
      <c r="J151" s="6">
        <v>8942.2099999999991</v>
      </c>
      <c r="K151" s="6" t="s">
        <v>7</v>
      </c>
    </row>
    <row r="152" spans="1:11" ht="15.75" x14ac:dyDescent="0.25">
      <c r="A152" s="7">
        <v>148</v>
      </c>
      <c r="B152" s="11" t="s">
        <v>9</v>
      </c>
      <c r="C152" s="6">
        <f t="shared" si="15"/>
        <v>837.9</v>
      </c>
      <c r="D152" s="6">
        <v>837.9</v>
      </c>
      <c r="E152" s="6">
        <v>0</v>
      </c>
      <c r="F152" s="6">
        <v>0</v>
      </c>
      <c r="G152" s="24">
        <v>0</v>
      </c>
      <c r="H152" s="6">
        <v>0</v>
      </c>
      <c r="I152" s="6">
        <v>0</v>
      </c>
      <c r="J152" s="6">
        <v>0</v>
      </c>
      <c r="K152" s="6" t="s">
        <v>7</v>
      </c>
    </row>
    <row r="153" spans="1:11" ht="15.75" x14ac:dyDescent="0.25">
      <c r="A153" s="7">
        <v>149</v>
      </c>
      <c r="B153" s="11" t="s">
        <v>10</v>
      </c>
      <c r="C153" s="6">
        <f t="shared" si="15"/>
        <v>75260.399999999994</v>
      </c>
      <c r="D153" s="6">
        <v>6790.47</v>
      </c>
      <c r="E153" s="6">
        <v>6986.4</v>
      </c>
      <c r="F153" s="6">
        <v>13636.63</v>
      </c>
      <c r="G153" s="24">
        <f>G157</f>
        <v>20844.27</v>
      </c>
      <c r="H153" s="6">
        <v>9030.2099999999991</v>
      </c>
      <c r="I153" s="6">
        <v>9030.2099999999991</v>
      </c>
      <c r="J153" s="6">
        <v>8942.2099999999991</v>
      </c>
      <c r="K153" s="6" t="s">
        <v>7</v>
      </c>
    </row>
    <row r="154" spans="1:11" ht="15.75" x14ac:dyDescent="0.25">
      <c r="A154" s="7">
        <v>150</v>
      </c>
      <c r="B154" s="145" t="s">
        <v>99</v>
      </c>
      <c r="C154" s="146"/>
      <c r="D154" s="146"/>
      <c r="E154" s="146"/>
      <c r="F154" s="146"/>
      <c r="G154" s="146"/>
      <c r="H154" s="146"/>
      <c r="I154" s="146"/>
      <c r="J154" s="147"/>
      <c r="K154" s="5"/>
    </row>
    <row r="155" spans="1:11" ht="31.5" x14ac:dyDescent="0.25">
      <c r="A155" s="7">
        <v>151</v>
      </c>
      <c r="B155" s="39" t="s">
        <v>103</v>
      </c>
      <c r="C155" s="37">
        <f t="shared" ref="C155:C170" si="16">SUM(D155:J155)</f>
        <v>76098.31</v>
      </c>
      <c r="D155" s="37">
        <v>7628.37</v>
      </c>
      <c r="E155" s="37">
        <v>6986.4</v>
      </c>
      <c r="F155" s="37">
        <v>13636.63</v>
      </c>
      <c r="G155" s="40">
        <f>G157</f>
        <v>20844.27</v>
      </c>
      <c r="H155" s="37">
        <v>9030.2099999999991</v>
      </c>
      <c r="I155" s="37">
        <v>9030.2199999999993</v>
      </c>
      <c r="J155" s="37">
        <v>8942.2099999999991</v>
      </c>
      <c r="K155" s="6" t="s">
        <v>7</v>
      </c>
    </row>
    <row r="156" spans="1:11" ht="15.75" x14ac:dyDescent="0.25">
      <c r="A156" s="7">
        <v>152</v>
      </c>
      <c r="B156" s="39" t="s">
        <v>9</v>
      </c>
      <c r="C156" s="37">
        <f t="shared" si="16"/>
        <v>837.9</v>
      </c>
      <c r="D156" s="37">
        <v>837.9</v>
      </c>
      <c r="E156" s="37">
        <v>0</v>
      </c>
      <c r="F156" s="37">
        <v>0</v>
      </c>
      <c r="G156" s="40">
        <v>0</v>
      </c>
      <c r="H156" s="37">
        <v>0</v>
      </c>
      <c r="I156" s="37">
        <v>0</v>
      </c>
      <c r="J156" s="37">
        <v>0</v>
      </c>
      <c r="K156" s="6" t="s">
        <v>7</v>
      </c>
    </row>
    <row r="157" spans="1:11" ht="15.75" x14ac:dyDescent="0.25">
      <c r="A157" s="7">
        <v>153</v>
      </c>
      <c r="B157" s="39" t="s">
        <v>10</v>
      </c>
      <c r="C157" s="37">
        <f t="shared" si="16"/>
        <v>75260.41</v>
      </c>
      <c r="D157" s="37">
        <v>6790.47</v>
      </c>
      <c r="E157" s="37">
        <v>6986.4</v>
      </c>
      <c r="F157" s="37">
        <v>13636.63</v>
      </c>
      <c r="G157" s="40">
        <f>G162+G164+G171</f>
        <v>20844.27</v>
      </c>
      <c r="H157" s="37">
        <v>9030.2099999999991</v>
      </c>
      <c r="I157" s="37">
        <v>9030.2199999999993</v>
      </c>
      <c r="J157" s="37">
        <v>8942.2099999999991</v>
      </c>
      <c r="K157" s="6" t="s">
        <v>7</v>
      </c>
    </row>
    <row r="158" spans="1:11" ht="78.75" x14ac:dyDescent="0.25">
      <c r="A158" s="7">
        <v>154</v>
      </c>
      <c r="B158" s="11" t="s">
        <v>104</v>
      </c>
      <c r="C158" s="6">
        <f t="shared" si="16"/>
        <v>0</v>
      </c>
      <c r="D158" s="6">
        <v>0</v>
      </c>
      <c r="E158" s="6">
        <v>0</v>
      </c>
      <c r="F158" s="6">
        <v>0</v>
      </c>
      <c r="G158" s="24">
        <v>0</v>
      </c>
      <c r="H158" s="6">
        <v>0</v>
      </c>
      <c r="I158" s="6">
        <v>0</v>
      </c>
      <c r="J158" s="6">
        <v>0</v>
      </c>
      <c r="K158" s="6" t="s">
        <v>105</v>
      </c>
    </row>
    <row r="159" spans="1:11" ht="15.75" x14ac:dyDescent="0.25">
      <c r="A159" s="7">
        <v>155</v>
      </c>
      <c r="B159" s="11" t="s">
        <v>10</v>
      </c>
      <c r="C159" s="6">
        <f t="shared" si="16"/>
        <v>0</v>
      </c>
      <c r="D159" s="6">
        <v>0</v>
      </c>
      <c r="E159" s="6">
        <v>0</v>
      </c>
      <c r="F159" s="6">
        <v>0</v>
      </c>
      <c r="G159" s="24">
        <v>0</v>
      </c>
      <c r="H159" s="6">
        <v>0</v>
      </c>
      <c r="I159" s="6">
        <v>0</v>
      </c>
      <c r="J159" s="6">
        <v>0</v>
      </c>
      <c r="K159" s="6"/>
    </row>
    <row r="160" spans="1:11" ht="145.5" customHeight="1" x14ac:dyDescent="0.25">
      <c r="A160" s="7">
        <v>156</v>
      </c>
      <c r="B160" s="11" t="s">
        <v>106</v>
      </c>
      <c r="C160" s="6">
        <f t="shared" si="16"/>
        <v>16089.44</v>
      </c>
      <c r="D160" s="6">
        <v>1862</v>
      </c>
      <c r="E160" s="6">
        <v>244.5</v>
      </c>
      <c r="F160" s="6">
        <v>5880.18</v>
      </c>
      <c r="G160" s="24">
        <f>G162</f>
        <v>3552.76</v>
      </c>
      <c r="H160" s="6">
        <v>700</v>
      </c>
      <c r="I160" s="6">
        <v>700</v>
      </c>
      <c r="J160" s="6">
        <v>3150</v>
      </c>
      <c r="K160" s="6" t="s">
        <v>107</v>
      </c>
    </row>
    <row r="161" spans="1:11" ht="15.75" x14ac:dyDescent="0.25">
      <c r="A161" s="7">
        <v>157</v>
      </c>
      <c r="B161" s="11" t="s">
        <v>63</v>
      </c>
      <c r="C161" s="6">
        <f t="shared" si="16"/>
        <v>0</v>
      </c>
      <c r="D161" s="6">
        <v>0</v>
      </c>
      <c r="E161" s="6">
        <v>0</v>
      </c>
      <c r="F161" s="6">
        <v>0</v>
      </c>
      <c r="G161" s="24">
        <v>0</v>
      </c>
      <c r="H161" s="6">
        <v>0</v>
      </c>
      <c r="I161" s="6">
        <v>0</v>
      </c>
      <c r="J161" s="6">
        <v>0</v>
      </c>
      <c r="K161" s="6"/>
    </row>
    <row r="162" spans="1:11" ht="15.75" x14ac:dyDescent="0.25">
      <c r="A162" s="7">
        <v>158</v>
      </c>
      <c r="B162" s="11" t="s">
        <v>25</v>
      </c>
      <c r="C162" s="6">
        <f t="shared" si="16"/>
        <v>16089.44</v>
      </c>
      <c r="D162" s="6">
        <v>1862</v>
      </c>
      <c r="E162" s="6">
        <v>244.5</v>
      </c>
      <c r="F162" s="6">
        <v>5880.18</v>
      </c>
      <c r="G162" s="31">
        <v>3552.76</v>
      </c>
      <c r="H162" s="6">
        <v>700</v>
      </c>
      <c r="I162" s="6">
        <v>700</v>
      </c>
      <c r="J162" s="6">
        <v>3150</v>
      </c>
      <c r="K162" s="6"/>
    </row>
    <row r="163" spans="1:11" ht="126" x14ac:dyDescent="0.25">
      <c r="A163" s="7">
        <v>159</v>
      </c>
      <c r="B163" s="11" t="s">
        <v>108</v>
      </c>
      <c r="C163" s="6">
        <f t="shared" si="16"/>
        <v>45439.869999999995</v>
      </c>
      <c r="D163" s="6">
        <v>4928.47</v>
      </c>
      <c r="E163" s="6">
        <v>6591.9</v>
      </c>
      <c r="F163" s="6">
        <v>7756.45</v>
      </c>
      <c r="G163" s="24">
        <f>G164</f>
        <v>12801.05</v>
      </c>
      <c r="H163" s="6">
        <v>5300</v>
      </c>
      <c r="I163" s="6">
        <v>5300</v>
      </c>
      <c r="J163" s="6">
        <v>2762</v>
      </c>
      <c r="K163" s="6" t="s">
        <v>109</v>
      </c>
    </row>
    <row r="164" spans="1:11" ht="15.75" x14ac:dyDescent="0.25">
      <c r="A164" s="7">
        <v>160</v>
      </c>
      <c r="B164" s="11" t="s">
        <v>10</v>
      </c>
      <c r="C164" s="6">
        <f t="shared" si="16"/>
        <v>45439.869999999995</v>
      </c>
      <c r="D164" s="6">
        <v>4928.47</v>
      </c>
      <c r="E164" s="6">
        <v>6591.9</v>
      </c>
      <c r="F164" s="6">
        <v>7756.45</v>
      </c>
      <c r="G164" s="31">
        <v>12801.05</v>
      </c>
      <c r="H164" s="6">
        <v>5300</v>
      </c>
      <c r="I164" s="6">
        <v>5300</v>
      </c>
      <c r="J164" s="6">
        <v>2762</v>
      </c>
      <c r="K164" s="13"/>
    </row>
    <row r="165" spans="1:11" ht="47.25" x14ac:dyDescent="0.25">
      <c r="A165" s="7">
        <v>161</v>
      </c>
      <c r="B165" s="11" t="s">
        <v>110</v>
      </c>
      <c r="C165" s="6">
        <f t="shared" si="16"/>
        <v>837.9</v>
      </c>
      <c r="D165" s="6">
        <v>837.9</v>
      </c>
      <c r="E165" s="6">
        <v>0</v>
      </c>
      <c r="F165" s="6">
        <v>0</v>
      </c>
      <c r="G165" s="24">
        <v>0</v>
      </c>
      <c r="H165" s="6">
        <v>0</v>
      </c>
      <c r="I165" s="6">
        <v>0</v>
      </c>
      <c r="J165" s="6">
        <v>0</v>
      </c>
      <c r="K165" s="6" t="s">
        <v>107</v>
      </c>
    </row>
    <row r="166" spans="1:11" ht="15.75" x14ac:dyDescent="0.25">
      <c r="A166" s="7">
        <v>162</v>
      </c>
      <c r="B166" s="11" t="s">
        <v>26</v>
      </c>
      <c r="C166" s="6">
        <f t="shared" si="16"/>
        <v>837.9</v>
      </c>
      <c r="D166" s="6">
        <v>837.9</v>
      </c>
      <c r="E166" s="6">
        <v>0</v>
      </c>
      <c r="F166" s="6">
        <v>0</v>
      </c>
      <c r="G166" s="24">
        <v>0</v>
      </c>
      <c r="H166" s="6">
        <v>0</v>
      </c>
      <c r="I166" s="6">
        <v>0</v>
      </c>
      <c r="J166" s="6">
        <v>0</v>
      </c>
      <c r="K166" s="6"/>
    </row>
    <row r="167" spans="1:11" ht="15.75" x14ac:dyDescent="0.25">
      <c r="A167" s="7">
        <v>163</v>
      </c>
      <c r="B167" s="11" t="s">
        <v>25</v>
      </c>
      <c r="C167" s="6">
        <f t="shared" si="16"/>
        <v>0</v>
      </c>
      <c r="D167" s="6">
        <v>0</v>
      </c>
      <c r="E167" s="6">
        <v>0</v>
      </c>
      <c r="F167" s="6">
        <v>0</v>
      </c>
      <c r="G167" s="24">
        <v>0</v>
      </c>
      <c r="H167" s="6">
        <v>0</v>
      </c>
      <c r="I167" s="6">
        <v>0</v>
      </c>
      <c r="J167" s="6">
        <v>0</v>
      </c>
      <c r="K167" s="6"/>
    </row>
    <row r="168" spans="1:11" ht="63" x14ac:dyDescent="0.25">
      <c r="A168" s="7">
        <v>164</v>
      </c>
      <c r="B168" s="11" t="s">
        <v>111</v>
      </c>
      <c r="C168" s="6">
        <f t="shared" si="16"/>
        <v>150</v>
      </c>
      <c r="D168" s="6">
        <v>0</v>
      </c>
      <c r="E168" s="6">
        <v>150</v>
      </c>
      <c r="F168" s="6">
        <v>0</v>
      </c>
      <c r="G168" s="24">
        <v>0</v>
      </c>
      <c r="H168" s="6">
        <v>0</v>
      </c>
      <c r="I168" s="6">
        <v>0</v>
      </c>
      <c r="J168" s="6">
        <v>0</v>
      </c>
      <c r="K168" s="6" t="s">
        <v>112</v>
      </c>
    </row>
    <row r="169" spans="1:11" ht="15.75" x14ac:dyDescent="0.25">
      <c r="A169" s="7">
        <v>165</v>
      </c>
      <c r="B169" s="11" t="s">
        <v>25</v>
      </c>
      <c r="C169" s="6">
        <f t="shared" si="16"/>
        <v>150</v>
      </c>
      <c r="D169" s="6">
        <v>0</v>
      </c>
      <c r="E169" s="6">
        <v>150</v>
      </c>
      <c r="F169" s="6">
        <v>0</v>
      </c>
      <c r="G169" s="24">
        <v>0</v>
      </c>
      <c r="H169" s="6">
        <v>0</v>
      </c>
      <c r="I169" s="6">
        <v>0</v>
      </c>
      <c r="J169" s="6">
        <v>0</v>
      </c>
      <c r="K169" s="6"/>
    </row>
    <row r="170" spans="1:11" ht="47.25" x14ac:dyDescent="0.25">
      <c r="A170" s="7">
        <v>166</v>
      </c>
      <c r="B170" s="11" t="s">
        <v>113</v>
      </c>
      <c r="C170" s="6">
        <f t="shared" si="16"/>
        <v>13581.09</v>
      </c>
      <c r="D170" s="6">
        <v>0</v>
      </c>
      <c r="E170" s="6">
        <v>0</v>
      </c>
      <c r="F170" s="6">
        <v>0</v>
      </c>
      <c r="G170" s="24">
        <f>G171</f>
        <v>4490.46</v>
      </c>
      <c r="H170" s="6">
        <v>3030.21</v>
      </c>
      <c r="I170" s="6">
        <v>3030.21</v>
      </c>
      <c r="J170" s="6">
        <v>3030.21</v>
      </c>
      <c r="K170" s="6" t="s">
        <v>114</v>
      </c>
    </row>
    <row r="171" spans="1:11" ht="15.75" x14ac:dyDescent="0.25">
      <c r="A171" s="7">
        <v>167</v>
      </c>
      <c r="B171" s="11" t="s">
        <v>25</v>
      </c>
      <c r="C171" s="6">
        <f>SUM(D171:J171)</f>
        <v>13581.09</v>
      </c>
      <c r="D171" s="6">
        <v>0</v>
      </c>
      <c r="E171" s="6">
        <v>0</v>
      </c>
      <c r="F171" s="6">
        <v>0</v>
      </c>
      <c r="G171" s="31">
        <v>4490.46</v>
      </c>
      <c r="H171" s="6">
        <v>3030.21</v>
      </c>
      <c r="I171" s="6">
        <v>3030.21</v>
      </c>
      <c r="J171" s="6">
        <v>3030.21</v>
      </c>
      <c r="K171" s="6"/>
    </row>
    <row r="172" spans="1:11" ht="15.75" x14ac:dyDescent="0.25">
      <c r="A172" s="7">
        <v>168</v>
      </c>
      <c r="B172" s="152" t="s">
        <v>115</v>
      </c>
      <c r="C172" s="153"/>
      <c r="D172" s="153"/>
      <c r="E172" s="153"/>
      <c r="F172" s="153"/>
      <c r="G172" s="153"/>
      <c r="H172" s="153"/>
      <c r="I172" s="153"/>
      <c r="J172" s="154"/>
      <c r="K172" s="5"/>
    </row>
    <row r="173" spans="1:11" ht="31.5" x14ac:dyDescent="0.25">
      <c r="A173" s="7">
        <v>169</v>
      </c>
      <c r="B173" s="11" t="s">
        <v>73</v>
      </c>
      <c r="C173" s="6">
        <f t="shared" ref="C173:C175" si="17">SUM(D173:J173)</f>
        <v>294283.41000000003</v>
      </c>
      <c r="D173" s="6">
        <v>40874.76</v>
      </c>
      <c r="E173" s="6">
        <v>86993.91</v>
      </c>
      <c r="F173" s="6">
        <v>60817.39</v>
      </c>
      <c r="G173" s="24">
        <f>G176</f>
        <v>39374.35</v>
      </c>
      <c r="H173" s="6">
        <v>16046</v>
      </c>
      <c r="I173" s="6">
        <v>2350</v>
      </c>
      <c r="J173" s="6">
        <v>47827</v>
      </c>
      <c r="K173" s="6" t="s">
        <v>7</v>
      </c>
    </row>
    <row r="174" spans="1:11" ht="15.75" x14ac:dyDescent="0.25">
      <c r="A174" s="7">
        <v>170</v>
      </c>
      <c r="B174" s="11" t="s">
        <v>12</v>
      </c>
      <c r="C174" s="6">
        <f t="shared" si="17"/>
        <v>1437.2</v>
      </c>
      <c r="D174" s="6">
        <v>1437.2</v>
      </c>
      <c r="E174" s="6">
        <v>0</v>
      </c>
      <c r="F174" s="6">
        <v>0</v>
      </c>
      <c r="G174" s="24">
        <v>0</v>
      </c>
      <c r="H174" s="6">
        <v>0</v>
      </c>
      <c r="I174" s="6">
        <v>0</v>
      </c>
      <c r="J174" s="6">
        <v>0</v>
      </c>
      <c r="K174" s="6" t="s">
        <v>7</v>
      </c>
    </row>
    <row r="175" spans="1:11" ht="15.75" x14ac:dyDescent="0.25">
      <c r="A175" s="7">
        <v>171</v>
      </c>
      <c r="B175" s="11" t="s">
        <v>9</v>
      </c>
      <c r="C175" s="6">
        <f t="shared" si="17"/>
        <v>3054.1</v>
      </c>
      <c r="D175" s="6">
        <v>3054.1</v>
      </c>
      <c r="E175" s="6">
        <v>0</v>
      </c>
      <c r="F175" s="6">
        <v>0</v>
      </c>
      <c r="G175" s="24">
        <v>0</v>
      </c>
      <c r="H175" s="6">
        <v>0</v>
      </c>
      <c r="I175" s="6">
        <v>0</v>
      </c>
      <c r="J175" s="6">
        <v>0</v>
      </c>
      <c r="K175" s="6" t="s">
        <v>7</v>
      </c>
    </row>
    <row r="176" spans="1:11" ht="15.75" x14ac:dyDescent="0.25">
      <c r="A176" s="7">
        <v>172</v>
      </c>
      <c r="B176" s="11" t="s">
        <v>10</v>
      </c>
      <c r="C176" s="6">
        <f>SUM(D176:J176)</f>
        <v>289792.11</v>
      </c>
      <c r="D176" s="6">
        <v>36383.46</v>
      </c>
      <c r="E176" s="6">
        <v>86993.91</v>
      </c>
      <c r="F176" s="6">
        <v>60817.39</v>
      </c>
      <c r="G176" s="24">
        <f>G181+G199</f>
        <v>39374.35</v>
      </c>
      <c r="H176" s="6">
        <v>16046</v>
      </c>
      <c r="I176" s="6">
        <v>2350</v>
      </c>
      <c r="J176" s="6">
        <v>47827</v>
      </c>
      <c r="K176" s="6" t="s">
        <v>7</v>
      </c>
    </row>
    <row r="177" spans="1:11" ht="15.75" x14ac:dyDescent="0.25">
      <c r="A177" s="7">
        <v>173</v>
      </c>
      <c r="B177" s="155" t="s">
        <v>87</v>
      </c>
      <c r="C177" s="156"/>
      <c r="D177" s="156"/>
      <c r="E177" s="156"/>
      <c r="F177" s="156"/>
      <c r="G177" s="156"/>
      <c r="H177" s="156"/>
      <c r="I177" s="156"/>
      <c r="J177" s="157"/>
      <c r="K177" s="5"/>
    </row>
    <row r="178" spans="1:11" ht="47.25" x14ac:dyDescent="0.25">
      <c r="A178" s="7">
        <v>174</v>
      </c>
      <c r="B178" s="49" t="s">
        <v>88</v>
      </c>
      <c r="C178" s="42">
        <v>104458.14</v>
      </c>
      <c r="D178" s="42">
        <v>10111.41</v>
      </c>
      <c r="E178" s="42">
        <v>58418.59</v>
      </c>
      <c r="F178" s="42">
        <v>24737.15</v>
      </c>
      <c r="G178" s="45">
        <v>1029.99</v>
      </c>
      <c r="H178" s="42">
        <v>0</v>
      </c>
      <c r="I178" s="42">
        <v>0</v>
      </c>
      <c r="J178" s="42">
        <v>10161</v>
      </c>
      <c r="K178" s="6" t="s">
        <v>7</v>
      </c>
    </row>
    <row r="179" spans="1:11" ht="15.75" x14ac:dyDescent="0.25">
      <c r="A179" s="7">
        <v>175</v>
      </c>
      <c r="B179" s="49" t="s">
        <v>12</v>
      </c>
      <c r="C179" s="42">
        <v>1437.2</v>
      </c>
      <c r="D179" s="42">
        <v>1437.2</v>
      </c>
      <c r="E179" s="42">
        <v>0</v>
      </c>
      <c r="F179" s="42">
        <v>0</v>
      </c>
      <c r="G179" s="45">
        <v>0</v>
      </c>
      <c r="H179" s="42">
        <v>0</v>
      </c>
      <c r="I179" s="42">
        <v>0</v>
      </c>
      <c r="J179" s="42">
        <v>0</v>
      </c>
      <c r="K179" s="6" t="s">
        <v>7</v>
      </c>
    </row>
    <row r="180" spans="1:11" ht="15.75" x14ac:dyDescent="0.25">
      <c r="A180" s="7">
        <v>176</v>
      </c>
      <c r="B180" s="49" t="s">
        <v>63</v>
      </c>
      <c r="C180" s="42">
        <v>3054.1</v>
      </c>
      <c r="D180" s="42">
        <v>3054.1</v>
      </c>
      <c r="E180" s="42">
        <v>0</v>
      </c>
      <c r="F180" s="42">
        <v>0</v>
      </c>
      <c r="G180" s="45">
        <v>0</v>
      </c>
      <c r="H180" s="42">
        <v>0</v>
      </c>
      <c r="I180" s="42">
        <v>0</v>
      </c>
      <c r="J180" s="42">
        <v>0</v>
      </c>
      <c r="K180" s="6" t="s">
        <v>7</v>
      </c>
    </row>
    <row r="181" spans="1:11" ht="15.75" x14ac:dyDescent="0.25">
      <c r="A181" s="7">
        <v>177</v>
      </c>
      <c r="B181" s="49" t="s">
        <v>25</v>
      </c>
      <c r="C181" s="42">
        <v>99966.84</v>
      </c>
      <c r="D181" s="42">
        <v>5620.11</v>
      </c>
      <c r="E181" s="42">
        <v>58418.59</v>
      </c>
      <c r="F181" s="42">
        <v>24737.15</v>
      </c>
      <c r="G181" s="45">
        <v>1029.99</v>
      </c>
      <c r="H181" s="42">
        <v>0</v>
      </c>
      <c r="I181" s="42">
        <v>0</v>
      </c>
      <c r="J181" s="42">
        <v>10161</v>
      </c>
      <c r="K181" s="6" t="s">
        <v>7</v>
      </c>
    </row>
    <row r="182" spans="1:11" ht="15.75" x14ac:dyDescent="0.25">
      <c r="A182" s="7">
        <v>178</v>
      </c>
      <c r="B182" s="158" t="s">
        <v>89</v>
      </c>
      <c r="C182" s="159"/>
      <c r="D182" s="159"/>
      <c r="E182" s="159"/>
      <c r="F182" s="159"/>
      <c r="G182" s="159"/>
      <c r="H182" s="159"/>
      <c r="I182" s="159"/>
      <c r="J182" s="160"/>
      <c r="K182" s="5"/>
    </row>
    <row r="183" spans="1:11" ht="63" x14ac:dyDescent="0.25">
      <c r="A183" s="7">
        <v>179</v>
      </c>
      <c r="B183" s="14" t="s">
        <v>90</v>
      </c>
      <c r="C183" s="6">
        <v>104458.14</v>
      </c>
      <c r="D183" s="6">
        <v>10111.41</v>
      </c>
      <c r="E183" s="6">
        <v>58418.59</v>
      </c>
      <c r="F183" s="6">
        <v>24737.15</v>
      </c>
      <c r="G183" s="24">
        <v>1029.99</v>
      </c>
      <c r="H183" s="6">
        <v>0</v>
      </c>
      <c r="I183" s="6">
        <v>0</v>
      </c>
      <c r="J183" s="6">
        <v>10161</v>
      </c>
      <c r="K183" s="6" t="s">
        <v>7</v>
      </c>
    </row>
    <row r="184" spans="1:11" ht="15.75" x14ac:dyDescent="0.25">
      <c r="A184" s="7">
        <v>180</v>
      </c>
      <c r="B184" s="14" t="s">
        <v>12</v>
      </c>
      <c r="C184" s="6">
        <v>1437.2</v>
      </c>
      <c r="D184" s="6">
        <v>1437.2</v>
      </c>
      <c r="E184" s="6">
        <v>0</v>
      </c>
      <c r="F184" s="6">
        <v>0</v>
      </c>
      <c r="G184" s="24">
        <v>0</v>
      </c>
      <c r="H184" s="6">
        <v>0</v>
      </c>
      <c r="I184" s="6">
        <v>0</v>
      </c>
      <c r="J184" s="6">
        <v>0</v>
      </c>
      <c r="K184" s="6" t="s">
        <v>7</v>
      </c>
    </row>
    <row r="185" spans="1:11" ht="15.75" x14ac:dyDescent="0.25">
      <c r="A185" s="7">
        <v>181</v>
      </c>
      <c r="B185" s="14" t="s">
        <v>63</v>
      </c>
      <c r="C185" s="6">
        <v>3054.1</v>
      </c>
      <c r="D185" s="6">
        <v>3054.1</v>
      </c>
      <c r="E185" s="6">
        <v>0</v>
      </c>
      <c r="F185" s="6">
        <v>0</v>
      </c>
      <c r="G185" s="24">
        <v>0</v>
      </c>
      <c r="H185" s="6">
        <v>0</v>
      </c>
      <c r="I185" s="6">
        <v>0</v>
      </c>
      <c r="J185" s="6">
        <v>0</v>
      </c>
      <c r="K185" s="6" t="s">
        <v>7</v>
      </c>
    </row>
    <row r="186" spans="1:11" ht="15.75" x14ac:dyDescent="0.25">
      <c r="A186" s="7">
        <v>182</v>
      </c>
      <c r="B186" s="14" t="s">
        <v>25</v>
      </c>
      <c r="C186" s="6">
        <v>99966.84</v>
      </c>
      <c r="D186" s="6">
        <v>5620.11</v>
      </c>
      <c r="E186" s="6">
        <v>58418.59</v>
      </c>
      <c r="F186" s="6">
        <v>24737.15</v>
      </c>
      <c r="G186" s="24">
        <v>1029.99</v>
      </c>
      <c r="H186" s="6">
        <v>0</v>
      </c>
      <c r="I186" s="6">
        <v>0</v>
      </c>
      <c r="J186" s="6">
        <v>10161</v>
      </c>
      <c r="K186" s="6" t="s">
        <v>7</v>
      </c>
    </row>
    <row r="187" spans="1:11" ht="47.25" x14ac:dyDescent="0.25">
      <c r="A187" s="7">
        <v>183</v>
      </c>
      <c r="B187" s="14" t="s">
        <v>116</v>
      </c>
      <c r="C187" s="6">
        <v>18083.61</v>
      </c>
      <c r="D187" s="6">
        <v>5620.11</v>
      </c>
      <c r="E187" s="6">
        <v>2228.91</v>
      </c>
      <c r="F187" s="12">
        <v>73.59</v>
      </c>
      <c r="G187" s="34">
        <v>0</v>
      </c>
      <c r="H187" s="12">
        <v>0</v>
      </c>
      <c r="I187" s="12">
        <v>0</v>
      </c>
      <c r="J187" s="6">
        <v>10161</v>
      </c>
      <c r="K187" s="6" t="s">
        <v>117</v>
      </c>
    </row>
    <row r="188" spans="1:11" ht="15.75" x14ac:dyDescent="0.25">
      <c r="A188" s="7">
        <v>184</v>
      </c>
      <c r="B188" s="14" t="s">
        <v>25</v>
      </c>
      <c r="C188" s="6">
        <v>18083.61</v>
      </c>
      <c r="D188" s="6">
        <v>5620.11</v>
      </c>
      <c r="E188" s="6">
        <v>2228.91</v>
      </c>
      <c r="F188" s="12">
        <v>73.59</v>
      </c>
      <c r="G188" s="26">
        <v>0</v>
      </c>
      <c r="H188" s="12">
        <v>0</v>
      </c>
      <c r="I188" s="12">
        <v>0</v>
      </c>
      <c r="J188" s="6">
        <v>10161</v>
      </c>
      <c r="K188" s="6"/>
    </row>
    <row r="189" spans="1:11" ht="63" x14ac:dyDescent="0.25">
      <c r="A189" s="7">
        <v>185</v>
      </c>
      <c r="B189" s="11" t="s">
        <v>118</v>
      </c>
      <c r="C189" s="6">
        <v>3054.1</v>
      </c>
      <c r="D189" s="6">
        <v>3054.1</v>
      </c>
      <c r="E189" s="6">
        <v>0</v>
      </c>
      <c r="F189" s="12">
        <v>0</v>
      </c>
      <c r="G189" s="34">
        <v>0</v>
      </c>
      <c r="H189" s="12">
        <v>0</v>
      </c>
      <c r="I189" s="12">
        <v>0</v>
      </c>
      <c r="J189" s="6">
        <v>0</v>
      </c>
      <c r="K189" s="6" t="s">
        <v>117</v>
      </c>
    </row>
    <row r="190" spans="1:11" ht="15.75" x14ac:dyDescent="0.25">
      <c r="A190" s="7">
        <v>186</v>
      </c>
      <c r="B190" s="11" t="s">
        <v>26</v>
      </c>
      <c r="C190" s="6">
        <v>3054.1</v>
      </c>
      <c r="D190" s="6">
        <v>3054.1</v>
      </c>
      <c r="E190" s="6">
        <v>0</v>
      </c>
      <c r="F190" s="12">
        <v>0</v>
      </c>
      <c r="G190" s="26">
        <v>0</v>
      </c>
      <c r="H190" s="12">
        <v>0</v>
      </c>
      <c r="I190" s="12">
        <v>0</v>
      </c>
      <c r="J190" s="6">
        <v>0</v>
      </c>
      <c r="K190" s="13"/>
    </row>
    <row r="191" spans="1:11" ht="252" x14ac:dyDescent="0.25">
      <c r="A191" s="7">
        <v>187</v>
      </c>
      <c r="B191" s="11" t="s">
        <v>119</v>
      </c>
      <c r="C191" s="6">
        <v>1437.2</v>
      </c>
      <c r="D191" s="6">
        <v>1437.2</v>
      </c>
      <c r="E191" s="6">
        <v>0</v>
      </c>
      <c r="F191" s="12">
        <v>0</v>
      </c>
      <c r="G191" s="34">
        <v>0</v>
      </c>
      <c r="H191" s="12">
        <v>0</v>
      </c>
      <c r="I191" s="12">
        <v>0</v>
      </c>
      <c r="J191" s="6">
        <v>0</v>
      </c>
      <c r="K191" s="6" t="s">
        <v>117</v>
      </c>
    </row>
    <row r="192" spans="1:11" ht="15.75" x14ac:dyDescent="0.25">
      <c r="A192" s="7">
        <v>188</v>
      </c>
      <c r="B192" s="11" t="s">
        <v>12</v>
      </c>
      <c r="C192" s="6">
        <v>1437.2</v>
      </c>
      <c r="D192" s="6">
        <v>1437.2</v>
      </c>
      <c r="E192" s="6">
        <v>0</v>
      </c>
      <c r="F192" s="12">
        <v>0</v>
      </c>
      <c r="G192" s="26">
        <v>0</v>
      </c>
      <c r="H192" s="12">
        <v>0</v>
      </c>
      <c r="I192" s="12">
        <v>0</v>
      </c>
      <c r="J192" s="6">
        <v>0</v>
      </c>
      <c r="K192" s="13"/>
    </row>
    <row r="193" spans="1:11" ht="63" x14ac:dyDescent="0.25">
      <c r="A193" s="7">
        <v>189</v>
      </c>
      <c r="B193" s="11" t="s">
        <v>120</v>
      </c>
      <c r="C193" s="6">
        <v>81883.23</v>
      </c>
      <c r="D193" s="6">
        <v>0</v>
      </c>
      <c r="E193" s="6">
        <v>56189.68</v>
      </c>
      <c r="F193" s="12">
        <v>24663.56</v>
      </c>
      <c r="G193" s="26">
        <v>1029.99</v>
      </c>
      <c r="H193" s="12">
        <v>0</v>
      </c>
      <c r="I193" s="12">
        <v>0</v>
      </c>
      <c r="J193" s="6">
        <v>0</v>
      </c>
      <c r="K193" s="6" t="s">
        <v>121</v>
      </c>
    </row>
    <row r="194" spans="1:11" ht="15.75" x14ac:dyDescent="0.25">
      <c r="A194" s="7">
        <v>190</v>
      </c>
      <c r="B194" s="11" t="s">
        <v>25</v>
      </c>
      <c r="C194" s="6">
        <v>81883.23</v>
      </c>
      <c r="D194" s="6">
        <v>0</v>
      </c>
      <c r="E194" s="6">
        <v>56189.68</v>
      </c>
      <c r="F194" s="12">
        <v>24663.56</v>
      </c>
      <c r="G194" s="34">
        <v>1029.99</v>
      </c>
      <c r="H194" s="12">
        <v>0</v>
      </c>
      <c r="I194" s="12">
        <v>0</v>
      </c>
      <c r="J194" s="6">
        <v>0</v>
      </c>
      <c r="K194" s="6"/>
    </row>
    <row r="195" spans="1:11" ht="15.75" x14ac:dyDescent="0.25">
      <c r="A195" s="7">
        <v>191</v>
      </c>
      <c r="B195" s="145" t="s">
        <v>99</v>
      </c>
      <c r="C195" s="146"/>
      <c r="D195" s="146"/>
      <c r="E195" s="146"/>
      <c r="F195" s="146"/>
      <c r="G195" s="146"/>
      <c r="H195" s="146"/>
      <c r="I195" s="146"/>
      <c r="J195" s="147"/>
      <c r="K195" s="5"/>
    </row>
    <row r="196" spans="1:11" ht="31.5" x14ac:dyDescent="0.25">
      <c r="A196" s="7">
        <v>192</v>
      </c>
      <c r="B196" s="39" t="s">
        <v>74</v>
      </c>
      <c r="C196" s="37">
        <f t="shared" ref="C196:C202" si="18">SUM(D196:J196)</f>
        <v>189825.27000000002</v>
      </c>
      <c r="D196" s="37">
        <v>30763.35</v>
      </c>
      <c r="E196" s="37">
        <v>28575.32</v>
      </c>
      <c r="F196" s="37">
        <v>36080.239999999998</v>
      </c>
      <c r="G196" s="40">
        <f>G197+G198+G199</f>
        <v>38344.36</v>
      </c>
      <c r="H196" s="37">
        <v>16046</v>
      </c>
      <c r="I196" s="37">
        <v>2350</v>
      </c>
      <c r="J196" s="37">
        <v>37666</v>
      </c>
      <c r="K196" s="6" t="s">
        <v>7</v>
      </c>
    </row>
    <row r="197" spans="1:11" ht="15.75" x14ac:dyDescent="0.25">
      <c r="A197" s="7">
        <v>193</v>
      </c>
      <c r="B197" s="39" t="s">
        <v>12</v>
      </c>
      <c r="C197" s="37">
        <f t="shared" si="18"/>
        <v>0</v>
      </c>
      <c r="D197" s="37">
        <v>0</v>
      </c>
      <c r="E197" s="37">
        <v>0</v>
      </c>
      <c r="F197" s="37">
        <v>0</v>
      </c>
      <c r="G197" s="40">
        <v>0</v>
      </c>
      <c r="H197" s="37">
        <v>0</v>
      </c>
      <c r="I197" s="37">
        <v>0</v>
      </c>
      <c r="J197" s="37">
        <v>0</v>
      </c>
      <c r="K197" s="6" t="s">
        <v>7</v>
      </c>
    </row>
    <row r="198" spans="1:11" ht="15.75" x14ac:dyDescent="0.25">
      <c r="A198" s="7">
        <v>194</v>
      </c>
      <c r="B198" s="39" t="s">
        <v>9</v>
      </c>
      <c r="C198" s="37">
        <f t="shared" si="18"/>
        <v>0</v>
      </c>
      <c r="D198" s="37">
        <v>0</v>
      </c>
      <c r="E198" s="37">
        <v>0</v>
      </c>
      <c r="F198" s="37">
        <v>0</v>
      </c>
      <c r="G198" s="40">
        <v>0</v>
      </c>
      <c r="H198" s="37">
        <v>0</v>
      </c>
      <c r="I198" s="37">
        <v>0</v>
      </c>
      <c r="J198" s="37">
        <v>0</v>
      </c>
      <c r="K198" s="6" t="s">
        <v>7</v>
      </c>
    </row>
    <row r="199" spans="1:11" ht="15.75" x14ac:dyDescent="0.25">
      <c r="A199" s="7">
        <v>195</v>
      </c>
      <c r="B199" s="39" t="s">
        <v>10</v>
      </c>
      <c r="C199" s="37">
        <f t="shared" si="18"/>
        <v>189825.27000000002</v>
      </c>
      <c r="D199" s="37">
        <v>30763.35</v>
      </c>
      <c r="E199" s="37">
        <v>28575.32</v>
      </c>
      <c r="F199" s="37">
        <v>36080.239999999998</v>
      </c>
      <c r="G199" s="40">
        <f>G201+G203+G205+G216+G218+G220</f>
        <v>38344.36</v>
      </c>
      <c r="H199" s="37">
        <v>16046</v>
      </c>
      <c r="I199" s="37">
        <v>2350</v>
      </c>
      <c r="J199" s="37">
        <v>37666</v>
      </c>
      <c r="K199" s="6" t="s">
        <v>7</v>
      </c>
    </row>
    <row r="200" spans="1:11" ht="63" x14ac:dyDescent="0.25">
      <c r="A200" s="7">
        <v>196</v>
      </c>
      <c r="B200" s="11" t="s">
        <v>120</v>
      </c>
      <c r="C200" s="6">
        <f t="shared" si="18"/>
        <v>2158.66</v>
      </c>
      <c r="D200" s="6">
        <v>0</v>
      </c>
      <c r="E200" s="6">
        <v>0</v>
      </c>
      <c r="F200" s="12">
        <v>0</v>
      </c>
      <c r="G200" s="26">
        <f>G201</f>
        <v>2158.66</v>
      </c>
      <c r="H200" s="12">
        <v>0</v>
      </c>
      <c r="I200" s="12">
        <v>0</v>
      </c>
      <c r="J200" s="6">
        <v>0</v>
      </c>
      <c r="K200" s="6" t="s">
        <v>121</v>
      </c>
    </row>
    <row r="201" spans="1:11" ht="15.75" x14ac:dyDescent="0.25">
      <c r="A201" s="7">
        <v>197</v>
      </c>
      <c r="B201" s="11" t="s">
        <v>25</v>
      </c>
      <c r="C201" s="6">
        <f t="shared" si="18"/>
        <v>2158.66</v>
      </c>
      <c r="D201" s="6">
        <v>0</v>
      </c>
      <c r="E201" s="6">
        <v>0</v>
      </c>
      <c r="F201" s="12">
        <v>0</v>
      </c>
      <c r="G201" s="31">
        <v>2158.66</v>
      </c>
      <c r="H201" s="12">
        <v>0</v>
      </c>
      <c r="I201" s="12">
        <v>0</v>
      </c>
      <c r="J201" s="6">
        <v>0</v>
      </c>
      <c r="K201" s="6"/>
    </row>
    <row r="202" spans="1:11" ht="94.5" x14ac:dyDescent="0.25">
      <c r="A202" s="7">
        <v>198</v>
      </c>
      <c r="B202" s="11" t="s">
        <v>122</v>
      </c>
      <c r="C202" s="6">
        <f t="shared" si="18"/>
        <v>149262.49</v>
      </c>
      <c r="D202" s="6">
        <v>29381.49</v>
      </c>
      <c r="E202" s="6">
        <v>22760.47</v>
      </c>
      <c r="F202" s="6">
        <v>29146.59</v>
      </c>
      <c r="G202" s="24">
        <f>G203</f>
        <v>30143.94</v>
      </c>
      <c r="H202" s="6">
        <v>10000</v>
      </c>
      <c r="I202" s="6">
        <v>0</v>
      </c>
      <c r="J202" s="6">
        <v>27830</v>
      </c>
      <c r="K202" s="6" t="s">
        <v>123</v>
      </c>
    </row>
    <row r="203" spans="1:11" ht="15.75" x14ac:dyDescent="0.25">
      <c r="A203" s="7">
        <v>199</v>
      </c>
      <c r="B203" s="11" t="s">
        <v>10</v>
      </c>
      <c r="C203" s="6">
        <f>SUM(D203:J203)</f>
        <v>149262.49</v>
      </c>
      <c r="D203" s="6">
        <v>29381.49</v>
      </c>
      <c r="E203" s="6">
        <v>22760.47</v>
      </c>
      <c r="F203" s="6">
        <v>29146.59</v>
      </c>
      <c r="G203" s="31">
        <v>30143.94</v>
      </c>
      <c r="H203" s="6">
        <v>10000</v>
      </c>
      <c r="I203" s="6">
        <v>0</v>
      </c>
      <c r="J203" s="6">
        <v>27830</v>
      </c>
      <c r="K203" s="6"/>
    </row>
    <row r="204" spans="1:11" ht="47.25" x14ac:dyDescent="0.25">
      <c r="A204" s="7">
        <v>200</v>
      </c>
      <c r="B204" s="11" t="s">
        <v>124</v>
      </c>
      <c r="C204" s="6">
        <f t="shared" ref="C204:C220" si="19">SUM(D204:J204)</f>
        <v>1095.08</v>
      </c>
      <c r="D204" s="6">
        <v>0</v>
      </c>
      <c r="E204" s="15">
        <v>0</v>
      </c>
      <c r="F204" s="15">
        <v>49.33</v>
      </c>
      <c r="G204" s="27">
        <f>G205</f>
        <v>445.75</v>
      </c>
      <c r="H204" s="6">
        <v>500</v>
      </c>
      <c r="I204" s="6">
        <v>100</v>
      </c>
      <c r="J204" s="6">
        <v>0</v>
      </c>
      <c r="K204" s="6" t="s">
        <v>117</v>
      </c>
    </row>
    <row r="205" spans="1:11" ht="15.75" x14ac:dyDescent="0.25">
      <c r="A205" s="7">
        <v>201</v>
      </c>
      <c r="B205" s="11" t="s">
        <v>10</v>
      </c>
      <c r="C205" s="6">
        <f t="shared" si="19"/>
        <v>1095.08</v>
      </c>
      <c r="D205" s="6">
        <v>0</v>
      </c>
      <c r="E205" s="15">
        <v>0</v>
      </c>
      <c r="F205" s="15">
        <v>49.33</v>
      </c>
      <c r="G205" s="33">
        <v>445.75</v>
      </c>
      <c r="H205" s="6">
        <v>500</v>
      </c>
      <c r="I205" s="6">
        <v>100</v>
      </c>
      <c r="J205" s="6">
        <v>0</v>
      </c>
      <c r="K205" s="6"/>
    </row>
    <row r="206" spans="1:11" ht="110.25" x14ac:dyDescent="0.25">
      <c r="A206" s="7">
        <v>202</v>
      </c>
      <c r="B206" s="11" t="s">
        <v>125</v>
      </c>
      <c r="C206" s="6">
        <f t="shared" si="19"/>
        <v>0</v>
      </c>
      <c r="D206" s="6">
        <v>0</v>
      </c>
      <c r="E206" s="6">
        <v>0</v>
      </c>
      <c r="F206" s="6">
        <v>0</v>
      </c>
      <c r="G206" s="24">
        <v>0</v>
      </c>
      <c r="H206" s="6">
        <v>0</v>
      </c>
      <c r="I206" s="6">
        <v>0</v>
      </c>
      <c r="J206" s="6">
        <v>0</v>
      </c>
      <c r="K206" s="6" t="s">
        <v>117</v>
      </c>
    </row>
    <row r="207" spans="1:11" ht="15.75" x14ac:dyDescent="0.25">
      <c r="A207" s="7">
        <v>203</v>
      </c>
      <c r="B207" s="11" t="s">
        <v>26</v>
      </c>
      <c r="C207" s="6">
        <f t="shared" si="19"/>
        <v>0</v>
      </c>
      <c r="D207" s="6">
        <v>0</v>
      </c>
      <c r="E207" s="6">
        <v>0</v>
      </c>
      <c r="F207" s="6">
        <v>0</v>
      </c>
      <c r="G207" s="24">
        <v>0</v>
      </c>
      <c r="H207" s="6">
        <v>0</v>
      </c>
      <c r="I207" s="6">
        <v>0</v>
      </c>
      <c r="J207" s="6">
        <v>0</v>
      </c>
      <c r="K207" s="6"/>
    </row>
    <row r="208" spans="1:11" ht="15.75" x14ac:dyDescent="0.25">
      <c r="A208" s="7">
        <v>204</v>
      </c>
      <c r="B208" s="11" t="s">
        <v>25</v>
      </c>
      <c r="C208" s="6">
        <f t="shared" si="19"/>
        <v>0</v>
      </c>
      <c r="D208" s="6">
        <v>0</v>
      </c>
      <c r="E208" s="6">
        <v>0</v>
      </c>
      <c r="F208" s="6">
        <v>0</v>
      </c>
      <c r="G208" s="24">
        <v>0</v>
      </c>
      <c r="H208" s="6">
        <v>0</v>
      </c>
      <c r="I208" s="6">
        <v>0</v>
      </c>
      <c r="J208" s="6">
        <v>0</v>
      </c>
      <c r="K208" s="6"/>
    </row>
    <row r="209" spans="1:11" ht="63" x14ac:dyDescent="0.25">
      <c r="A209" s="7">
        <v>205</v>
      </c>
      <c r="B209" s="11" t="s">
        <v>126</v>
      </c>
      <c r="C209" s="6">
        <f t="shared" si="19"/>
        <v>6918</v>
      </c>
      <c r="D209" s="6">
        <v>0</v>
      </c>
      <c r="E209" s="6">
        <v>0</v>
      </c>
      <c r="F209" s="6">
        <v>0</v>
      </c>
      <c r="G209" s="24">
        <v>0</v>
      </c>
      <c r="H209" s="6">
        <v>0</v>
      </c>
      <c r="I209" s="6">
        <v>0</v>
      </c>
      <c r="J209" s="6">
        <v>6918</v>
      </c>
      <c r="K209" s="6" t="s">
        <v>127</v>
      </c>
    </row>
    <row r="210" spans="1:11" ht="15.75" x14ac:dyDescent="0.25">
      <c r="A210" s="7">
        <v>206</v>
      </c>
      <c r="B210" s="11" t="s">
        <v>10</v>
      </c>
      <c r="C210" s="6">
        <f t="shared" si="19"/>
        <v>6918</v>
      </c>
      <c r="D210" s="6">
        <v>0</v>
      </c>
      <c r="E210" s="6">
        <v>0</v>
      </c>
      <c r="F210" s="6">
        <v>0</v>
      </c>
      <c r="G210" s="24">
        <v>0</v>
      </c>
      <c r="H210" s="6">
        <v>0</v>
      </c>
      <c r="I210" s="6">
        <v>0</v>
      </c>
      <c r="J210" s="6">
        <v>6918</v>
      </c>
      <c r="K210" s="6"/>
    </row>
    <row r="211" spans="1:11" ht="94.5" x14ac:dyDescent="0.25">
      <c r="A211" s="7">
        <v>207</v>
      </c>
      <c r="B211" s="11" t="s">
        <v>128</v>
      </c>
      <c r="C211" s="6">
        <f t="shared" si="19"/>
        <v>0</v>
      </c>
      <c r="D211" s="6">
        <v>0</v>
      </c>
      <c r="E211" s="6">
        <v>0</v>
      </c>
      <c r="F211" s="6">
        <v>0</v>
      </c>
      <c r="G211" s="24">
        <v>0</v>
      </c>
      <c r="H211" s="6">
        <v>0</v>
      </c>
      <c r="I211" s="6">
        <v>0</v>
      </c>
      <c r="J211" s="6">
        <v>0</v>
      </c>
      <c r="K211" s="6" t="s">
        <v>127</v>
      </c>
    </row>
    <row r="212" spans="1:11" ht="15.75" x14ac:dyDescent="0.25">
      <c r="A212" s="7">
        <v>208</v>
      </c>
      <c r="B212" s="11" t="s">
        <v>26</v>
      </c>
      <c r="C212" s="6">
        <f t="shared" si="19"/>
        <v>0</v>
      </c>
      <c r="D212" s="6">
        <v>0</v>
      </c>
      <c r="E212" s="6">
        <v>0</v>
      </c>
      <c r="F212" s="6">
        <v>0</v>
      </c>
      <c r="G212" s="24">
        <v>0</v>
      </c>
      <c r="H212" s="6">
        <v>0</v>
      </c>
      <c r="I212" s="6">
        <v>0</v>
      </c>
      <c r="J212" s="6">
        <v>0</v>
      </c>
      <c r="K212" s="6"/>
    </row>
    <row r="213" spans="1:11" ht="94.5" x14ac:dyDescent="0.25">
      <c r="A213" s="7">
        <v>209</v>
      </c>
      <c r="B213" s="11" t="s">
        <v>129</v>
      </c>
      <c r="C213" s="6">
        <f t="shared" si="19"/>
        <v>2807.81</v>
      </c>
      <c r="D213" s="6">
        <v>1156.81</v>
      </c>
      <c r="E213" s="6">
        <v>0</v>
      </c>
      <c r="F213" s="6">
        <v>0</v>
      </c>
      <c r="G213" s="24">
        <v>0</v>
      </c>
      <c r="H213" s="6">
        <v>0</v>
      </c>
      <c r="I213" s="6">
        <v>0</v>
      </c>
      <c r="J213" s="6">
        <v>1651</v>
      </c>
      <c r="K213" s="6" t="s">
        <v>130</v>
      </c>
    </row>
    <row r="214" spans="1:11" ht="15.75" x14ac:dyDescent="0.25">
      <c r="A214" s="7">
        <v>210</v>
      </c>
      <c r="B214" s="11" t="s">
        <v>10</v>
      </c>
      <c r="C214" s="6">
        <f t="shared" si="19"/>
        <v>2807.81</v>
      </c>
      <c r="D214" s="6">
        <v>1156.81</v>
      </c>
      <c r="E214" s="6">
        <v>0</v>
      </c>
      <c r="F214" s="6">
        <v>0</v>
      </c>
      <c r="G214" s="24">
        <v>0</v>
      </c>
      <c r="H214" s="6">
        <v>0</v>
      </c>
      <c r="I214" s="6">
        <v>0</v>
      </c>
      <c r="J214" s="6">
        <v>1651</v>
      </c>
      <c r="K214" s="6"/>
    </row>
    <row r="215" spans="1:11" ht="63" x14ac:dyDescent="0.25">
      <c r="A215" s="7">
        <v>211</v>
      </c>
      <c r="B215" s="11" t="s">
        <v>131</v>
      </c>
      <c r="C215" s="6">
        <f t="shared" si="19"/>
        <v>2818.3599999999997</v>
      </c>
      <c r="D215" s="6">
        <v>205.05</v>
      </c>
      <c r="E215" s="6">
        <v>148.85</v>
      </c>
      <c r="F215" s="6">
        <v>428</v>
      </c>
      <c r="G215" s="24">
        <f>G216</f>
        <v>269.45999999999998</v>
      </c>
      <c r="H215" s="6">
        <v>250</v>
      </c>
      <c r="I215" s="6">
        <v>250</v>
      </c>
      <c r="J215" s="6">
        <v>1267</v>
      </c>
      <c r="K215" s="6" t="s">
        <v>132</v>
      </c>
    </row>
    <row r="216" spans="1:11" ht="15.75" x14ac:dyDescent="0.25">
      <c r="A216" s="7">
        <v>212</v>
      </c>
      <c r="B216" s="11" t="s">
        <v>10</v>
      </c>
      <c r="C216" s="6">
        <f t="shared" si="19"/>
        <v>2818.3599999999997</v>
      </c>
      <c r="D216" s="6">
        <v>205.05</v>
      </c>
      <c r="E216" s="6">
        <v>148.85</v>
      </c>
      <c r="F216" s="6">
        <v>428</v>
      </c>
      <c r="G216" s="30">
        <v>269.45999999999998</v>
      </c>
      <c r="H216" s="6">
        <v>250</v>
      </c>
      <c r="I216" s="6">
        <v>250</v>
      </c>
      <c r="J216" s="6">
        <v>1267</v>
      </c>
      <c r="K216" s="6"/>
    </row>
    <row r="217" spans="1:11" ht="63" x14ac:dyDescent="0.25">
      <c r="A217" s="7">
        <v>213</v>
      </c>
      <c r="B217" s="11" t="s">
        <v>133</v>
      </c>
      <c r="C217" s="6">
        <f t="shared" si="19"/>
        <v>722.23</v>
      </c>
      <c r="D217" s="6">
        <v>20</v>
      </c>
      <c r="E217" s="6">
        <v>129.4</v>
      </c>
      <c r="F217" s="6">
        <v>179.53</v>
      </c>
      <c r="G217" s="24">
        <f>G218</f>
        <v>193.3</v>
      </c>
      <c r="H217" s="6">
        <v>200</v>
      </c>
      <c r="I217" s="6">
        <v>0</v>
      </c>
      <c r="J217" s="6">
        <v>0</v>
      </c>
      <c r="K217" s="6" t="s">
        <v>134</v>
      </c>
    </row>
    <row r="218" spans="1:11" ht="15.75" x14ac:dyDescent="0.25">
      <c r="A218" s="7">
        <v>214</v>
      </c>
      <c r="B218" s="11" t="s">
        <v>10</v>
      </c>
      <c r="C218" s="6">
        <f t="shared" si="19"/>
        <v>722.23</v>
      </c>
      <c r="D218" s="6">
        <v>20</v>
      </c>
      <c r="E218" s="6">
        <v>129.4</v>
      </c>
      <c r="F218" s="6">
        <v>179.53</v>
      </c>
      <c r="G218" s="31">
        <v>193.3</v>
      </c>
      <c r="H218" s="6">
        <v>200</v>
      </c>
      <c r="I218" s="6">
        <v>0</v>
      </c>
      <c r="J218" s="6">
        <v>0</v>
      </c>
      <c r="K218" s="6"/>
    </row>
    <row r="219" spans="1:11" ht="78.75" x14ac:dyDescent="0.25">
      <c r="A219" s="7">
        <v>215</v>
      </c>
      <c r="B219" s="11" t="s">
        <v>135</v>
      </c>
      <c r="C219" s="6">
        <f t="shared" si="19"/>
        <v>24042.639999999999</v>
      </c>
      <c r="D219" s="6">
        <v>0</v>
      </c>
      <c r="E219" s="6">
        <v>5536.6</v>
      </c>
      <c r="F219" s="6">
        <v>6276.79</v>
      </c>
      <c r="G219" s="24">
        <f>G220</f>
        <v>5133.25</v>
      </c>
      <c r="H219" s="6">
        <v>5096</v>
      </c>
      <c r="I219" s="6">
        <v>2000</v>
      </c>
      <c r="J219" s="6">
        <v>0</v>
      </c>
      <c r="K219" s="6" t="s">
        <v>136</v>
      </c>
    </row>
    <row r="220" spans="1:11" ht="15.75" x14ac:dyDescent="0.25">
      <c r="A220" s="7">
        <v>216</v>
      </c>
      <c r="B220" s="11" t="s">
        <v>10</v>
      </c>
      <c r="C220" s="6">
        <f t="shared" si="19"/>
        <v>24042.639999999999</v>
      </c>
      <c r="D220" s="6">
        <v>0</v>
      </c>
      <c r="E220" s="6">
        <v>5536.6</v>
      </c>
      <c r="F220" s="6">
        <v>6276.79</v>
      </c>
      <c r="G220" s="31">
        <v>5133.25</v>
      </c>
      <c r="H220" s="6">
        <v>5096</v>
      </c>
      <c r="I220" s="6">
        <v>2000</v>
      </c>
      <c r="J220" s="6">
        <v>0</v>
      </c>
      <c r="K220" s="6"/>
    </row>
    <row r="221" spans="1:11" ht="15.75" x14ac:dyDescent="0.25">
      <c r="A221" s="7">
        <v>217</v>
      </c>
      <c r="B221" s="152" t="s">
        <v>137</v>
      </c>
      <c r="C221" s="153"/>
      <c r="D221" s="153"/>
      <c r="E221" s="153"/>
      <c r="F221" s="153"/>
      <c r="G221" s="153"/>
      <c r="H221" s="153"/>
      <c r="I221" s="153"/>
      <c r="J221" s="154"/>
      <c r="K221" s="5"/>
    </row>
    <row r="222" spans="1:11" ht="31.5" x14ac:dyDescent="0.25">
      <c r="A222" s="7">
        <v>218</v>
      </c>
      <c r="B222" s="11" t="s">
        <v>73</v>
      </c>
      <c r="C222" s="6">
        <f t="shared" ref="C222:C224" si="20">SUM(D222:J222)</f>
        <v>866226.13</v>
      </c>
      <c r="D222" s="6">
        <v>157216.4</v>
      </c>
      <c r="E222" s="6">
        <v>126802.58</v>
      </c>
      <c r="F222" s="6">
        <v>235244.37</v>
      </c>
      <c r="G222" s="24">
        <f>SUM(G223:G225)</f>
        <v>142473.24</v>
      </c>
      <c r="H222" s="6">
        <v>83042.41</v>
      </c>
      <c r="I222" s="6">
        <v>53167.13</v>
      </c>
      <c r="J222" s="6">
        <v>68280</v>
      </c>
      <c r="K222" s="6" t="s">
        <v>7</v>
      </c>
    </row>
    <row r="223" spans="1:11" ht="15.75" x14ac:dyDescent="0.25">
      <c r="A223" s="7">
        <v>219</v>
      </c>
      <c r="B223" s="11" t="s">
        <v>9</v>
      </c>
      <c r="C223" s="6">
        <f t="shared" si="20"/>
        <v>137708.69</v>
      </c>
      <c r="D223" s="6">
        <v>40982.199999999997</v>
      </c>
      <c r="E223" s="6">
        <v>3176.8</v>
      </c>
      <c r="F223" s="6">
        <v>83595.289999999994</v>
      </c>
      <c r="G223" s="24">
        <f>G228</f>
        <v>6498.8</v>
      </c>
      <c r="H223" s="6">
        <v>1723.2</v>
      </c>
      <c r="I223" s="6">
        <v>1732.4</v>
      </c>
      <c r="J223" s="6">
        <v>0</v>
      </c>
      <c r="K223" s="6" t="s">
        <v>7</v>
      </c>
    </row>
    <row r="224" spans="1:11" ht="15.75" x14ac:dyDescent="0.25">
      <c r="A224" s="7">
        <v>220</v>
      </c>
      <c r="B224" s="11" t="s">
        <v>10</v>
      </c>
      <c r="C224" s="6">
        <f t="shared" si="20"/>
        <v>728277.44</v>
      </c>
      <c r="D224" s="6">
        <v>116234.2</v>
      </c>
      <c r="E224" s="6">
        <v>123625.78</v>
      </c>
      <c r="F224" s="6">
        <v>151649.07999999999</v>
      </c>
      <c r="G224" s="24">
        <f>G229</f>
        <v>135734.44</v>
      </c>
      <c r="H224" s="6">
        <v>81319.210000000006</v>
      </c>
      <c r="I224" s="6">
        <v>51434.73</v>
      </c>
      <c r="J224" s="6">
        <v>68280</v>
      </c>
      <c r="K224" s="6" t="s">
        <v>7</v>
      </c>
    </row>
    <row r="225" spans="1:11" ht="31.5" x14ac:dyDescent="0.25">
      <c r="A225" s="7">
        <v>221</v>
      </c>
      <c r="B225" s="11" t="s">
        <v>225</v>
      </c>
      <c r="C225" s="6">
        <f>SUM(D225:J225)</f>
        <v>240</v>
      </c>
      <c r="D225" s="6"/>
      <c r="E225" s="6"/>
      <c r="F225" s="6"/>
      <c r="G225" s="24">
        <f>G230</f>
        <v>240</v>
      </c>
      <c r="H225" s="6"/>
      <c r="I225" s="6"/>
      <c r="J225" s="6"/>
      <c r="K225" s="6"/>
    </row>
    <row r="226" spans="1:11" ht="15.75" x14ac:dyDescent="0.25">
      <c r="A226" s="7">
        <v>222</v>
      </c>
      <c r="B226" s="145" t="s">
        <v>16</v>
      </c>
      <c r="C226" s="146"/>
      <c r="D226" s="146"/>
      <c r="E226" s="146"/>
      <c r="F226" s="146"/>
      <c r="G226" s="146"/>
      <c r="H226" s="146"/>
      <c r="I226" s="146"/>
      <c r="J226" s="147"/>
      <c r="K226" s="5"/>
    </row>
    <row r="227" spans="1:11" ht="31.5" x14ac:dyDescent="0.25">
      <c r="A227" s="7">
        <v>223</v>
      </c>
      <c r="B227" s="39" t="s">
        <v>103</v>
      </c>
      <c r="C227" s="37">
        <f t="shared" ref="C227:C251" si="21">SUM(D227:J227)</f>
        <v>866226.13</v>
      </c>
      <c r="D227" s="37">
        <v>157216.4</v>
      </c>
      <c r="E227" s="37">
        <v>126802.58</v>
      </c>
      <c r="F227" s="37">
        <v>235244.37</v>
      </c>
      <c r="G227" s="40">
        <f>SUM(G228:G230)</f>
        <v>142473.24</v>
      </c>
      <c r="H227" s="37">
        <v>83042.41</v>
      </c>
      <c r="I227" s="37">
        <v>53167.13</v>
      </c>
      <c r="J227" s="37">
        <v>68280</v>
      </c>
      <c r="K227" s="6" t="s">
        <v>7</v>
      </c>
    </row>
    <row r="228" spans="1:11" ht="15.75" x14ac:dyDescent="0.25">
      <c r="A228" s="7">
        <v>224</v>
      </c>
      <c r="B228" s="39" t="s">
        <v>9</v>
      </c>
      <c r="C228" s="37">
        <f t="shared" si="21"/>
        <v>137708.69</v>
      </c>
      <c r="D228" s="37">
        <v>40982.199999999997</v>
      </c>
      <c r="E228" s="37">
        <v>3176.8</v>
      </c>
      <c r="F228" s="37">
        <v>83595.289999999994</v>
      </c>
      <c r="G228" s="40">
        <f>G258+G265</f>
        <v>6498.8</v>
      </c>
      <c r="H228" s="37">
        <v>1723.2</v>
      </c>
      <c r="I228" s="37">
        <v>1732.4</v>
      </c>
      <c r="J228" s="37">
        <v>0</v>
      </c>
      <c r="K228" s="6" t="s">
        <v>7</v>
      </c>
    </row>
    <row r="229" spans="1:11" ht="15.75" x14ac:dyDescent="0.25">
      <c r="A229" s="7">
        <v>225</v>
      </c>
      <c r="B229" s="39" t="s">
        <v>10</v>
      </c>
      <c r="C229" s="37">
        <f t="shared" si="21"/>
        <v>728277.44</v>
      </c>
      <c r="D229" s="37">
        <v>116234.2</v>
      </c>
      <c r="E229" s="37">
        <v>123625.78</v>
      </c>
      <c r="F229" s="37">
        <v>151649.07999999999</v>
      </c>
      <c r="G229" s="40">
        <f>G237+G239+G252+G254+G256+G260+G263+G266</f>
        <v>135734.44</v>
      </c>
      <c r="H229" s="37">
        <v>81319.210000000006</v>
      </c>
      <c r="I229" s="37">
        <v>51434.73</v>
      </c>
      <c r="J229" s="37">
        <v>68280</v>
      </c>
      <c r="K229" s="6" t="s">
        <v>7</v>
      </c>
    </row>
    <row r="230" spans="1:11" ht="31.5" x14ac:dyDescent="0.25">
      <c r="A230" s="7">
        <v>226</v>
      </c>
      <c r="B230" s="11" t="s">
        <v>225</v>
      </c>
      <c r="C230" s="6">
        <f t="shared" si="21"/>
        <v>240</v>
      </c>
      <c r="D230" s="6"/>
      <c r="E230" s="6"/>
      <c r="F230" s="6"/>
      <c r="G230" s="24">
        <f>G267</f>
        <v>240</v>
      </c>
      <c r="H230" s="6"/>
      <c r="I230" s="6"/>
      <c r="J230" s="6"/>
      <c r="K230" s="6"/>
    </row>
    <row r="231" spans="1:11" ht="63" x14ac:dyDescent="0.25">
      <c r="A231" s="7">
        <v>227</v>
      </c>
      <c r="B231" s="11" t="s">
        <v>138</v>
      </c>
      <c r="C231" s="6">
        <f t="shared" si="21"/>
        <v>0</v>
      </c>
      <c r="D231" s="6">
        <v>0</v>
      </c>
      <c r="E231" s="6">
        <v>0</v>
      </c>
      <c r="F231" s="6">
        <v>0</v>
      </c>
      <c r="G231" s="24">
        <v>0</v>
      </c>
      <c r="H231" s="6">
        <v>0</v>
      </c>
      <c r="I231" s="6">
        <v>0</v>
      </c>
      <c r="J231" s="6">
        <v>0</v>
      </c>
      <c r="K231" s="6" t="s">
        <v>139</v>
      </c>
    </row>
    <row r="232" spans="1:11" ht="15.75" x14ac:dyDescent="0.25">
      <c r="A232" s="7">
        <v>228</v>
      </c>
      <c r="B232" s="11" t="s">
        <v>26</v>
      </c>
      <c r="C232" s="6">
        <f t="shared" si="21"/>
        <v>0</v>
      </c>
      <c r="D232" s="6">
        <v>0</v>
      </c>
      <c r="E232" s="6">
        <v>0</v>
      </c>
      <c r="F232" s="6">
        <v>0</v>
      </c>
      <c r="G232" s="30">
        <v>0</v>
      </c>
      <c r="H232" s="6">
        <v>0</v>
      </c>
      <c r="I232" s="6">
        <v>0</v>
      </c>
      <c r="J232" s="6">
        <v>0</v>
      </c>
      <c r="K232" s="6"/>
    </row>
    <row r="233" spans="1:11" ht="15.75" x14ac:dyDescent="0.25">
      <c r="A233" s="7">
        <v>229</v>
      </c>
      <c r="B233" s="11" t="s">
        <v>25</v>
      </c>
      <c r="C233" s="6">
        <f t="shared" si="21"/>
        <v>0</v>
      </c>
      <c r="D233" s="6">
        <v>0</v>
      </c>
      <c r="E233" s="6">
        <v>0</v>
      </c>
      <c r="F233" s="6">
        <v>0</v>
      </c>
      <c r="G233" s="30">
        <v>0</v>
      </c>
      <c r="H233" s="6">
        <v>0</v>
      </c>
      <c r="I233" s="6">
        <v>0</v>
      </c>
      <c r="J233" s="6">
        <v>0</v>
      </c>
      <c r="K233" s="6"/>
    </row>
    <row r="234" spans="1:11" ht="94.5" x14ac:dyDescent="0.25">
      <c r="A234" s="7">
        <v>230</v>
      </c>
      <c r="B234" s="11" t="s">
        <v>140</v>
      </c>
      <c r="C234" s="6">
        <f t="shared" si="21"/>
        <v>0</v>
      </c>
      <c r="D234" s="6">
        <v>0</v>
      </c>
      <c r="E234" s="6">
        <v>0</v>
      </c>
      <c r="F234" s="6">
        <v>0</v>
      </c>
      <c r="G234" s="24">
        <v>0</v>
      </c>
      <c r="H234" s="6">
        <v>0</v>
      </c>
      <c r="I234" s="6">
        <v>0</v>
      </c>
      <c r="J234" s="6">
        <v>0</v>
      </c>
      <c r="K234" s="6" t="s">
        <v>139</v>
      </c>
    </row>
    <row r="235" spans="1:11" ht="15.75" x14ac:dyDescent="0.25">
      <c r="A235" s="7">
        <v>231</v>
      </c>
      <c r="B235" s="11" t="s">
        <v>26</v>
      </c>
      <c r="C235" s="6">
        <f t="shared" si="21"/>
        <v>0</v>
      </c>
      <c r="D235" s="6">
        <v>0</v>
      </c>
      <c r="E235" s="6">
        <v>0</v>
      </c>
      <c r="F235" s="6">
        <v>0</v>
      </c>
      <c r="G235" s="30">
        <v>0</v>
      </c>
      <c r="H235" s="6">
        <v>0</v>
      </c>
      <c r="I235" s="6">
        <v>0</v>
      </c>
      <c r="J235" s="6">
        <v>0</v>
      </c>
      <c r="K235" s="6"/>
    </row>
    <row r="236" spans="1:11" ht="110.25" x14ac:dyDescent="0.25">
      <c r="A236" s="7">
        <v>232</v>
      </c>
      <c r="B236" s="11" t="s">
        <v>141</v>
      </c>
      <c r="C236" s="6">
        <f t="shared" si="21"/>
        <v>19241.62</v>
      </c>
      <c r="D236" s="6">
        <v>1957.01</v>
      </c>
      <c r="E236" s="6">
        <v>1693.9</v>
      </c>
      <c r="F236" s="6">
        <v>1549</v>
      </c>
      <c r="G236" s="24">
        <f>G237</f>
        <v>391.71</v>
      </c>
      <c r="H236" s="6">
        <v>0</v>
      </c>
      <c r="I236" s="6">
        <v>0</v>
      </c>
      <c r="J236" s="6">
        <v>13650</v>
      </c>
      <c r="K236" s="6" t="s">
        <v>139</v>
      </c>
    </row>
    <row r="237" spans="1:11" ht="15.75" x14ac:dyDescent="0.25">
      <c r="A237" s="7">
        <v>233</v>
      </c>
      <c r="B237" s="11" t="s">
        <v>10</v>
      </c>
      <c r="C237" s="6">
        <f t="shared" si="21"/>
        <v>19241.62</v>
      </c>
      <c r="D237" s="6">
        <v>1957.01</v>
      </c>
      <c r="E237" s="6">
        <v>1693.9</v>
      </c>
      <c r="F237" s="6">
        <v>1549</v>
      </c>
      <c r="G237" s="30">
        <v>391.71</v>
      </c>
      <c r="H237" s="6">
        <v>0</v>
      </c>
      <c r="I237" s="6">
        <v>0</v>
      </c>
      <c r="J237" s="6">
        <v>13650</v>
      </c>
      <c r="K237" s="13"/>
    </row>
    <row r="238" spans="1:11" ht="78.75" x14ac:dyDescent="0.25">
      <c r="A238" s="7">
        <v>234</v>
      </c>
      <c r="B238" s="11" t="s">
        <v>142</v>
      </c>
      <c r="C238" s="6">
        <f t="shared" si="21"/>
        <v>333563.01999999996</v>
      </c>
      <c r="D238" s="6">
        <v>53811.22</v>
      </c>
      <c r="E238" s="6">
        <v>59009.49</v>
      </c>
      <c r="F238" s="6">
        <v>82913.119999999995</v>
      </c>
      <c r="G238" s="26">
        <f>G239</f>
        <v>55735.93</v>
      </c>
      <c r="H238" s="6">
        <v>30498.9</v>
      </c>
      <c r="I238" s="6">
        <v>21279.360000000001</v>
      </c>
      <c r="J238" s="6">
        <v>30315</v>
      </c>
      <c r="K238" s="6" t="s">
        <v>143</v>
      </c>
    </row>
    <row r="239" spans="1:11" ht="15.75" x14ac:dyDescent="0.25">
      <c r="A239" s="7">
        <v>235</v>
      </c>
      <c r="B239" s="11" t="s">
        <v>10</v>
      </c>
      <c r="C239" s="6">
        <f t="shared" si="21"/>
        <v>333563.01999999996</v>
      </c>
      <c r="D239" s="6">
        <v>53811.22</v>
      </c>
      <c r="E239" s="6">
        <v>59009.49</v>
      </c>
      <c r="F239" s="6">
        <v>82913.119999999995</v>
      </c>
      <c r="G239" s="31">
        <v>55735.93</v>
      </c>
      <c r="H239" s="6">
        <v>30498.9</v>
      </c>
      <c r="I239" s="6">
        <v>21279.360000000001</v>
      </c>
      <c r="J239" s="6">
        <v>30315</v>
      </c>
      <c r="K239" s="6"/>
    </row>
    <row r="240" spans="1:11" ht="94.5" x14ac:dyDescent="0.25">
      <c r="A240" s="7">
        <v>236</v>
      </c>
      <c r="B240" s="11" t="s">
        <v>144</v>
      </c>
      <c r="C240" s="6">
        <f t="shared" si="21"/>
        <v>120353.49</v>
      </c>
      <c r="D240" s="6">
        <v>38469.800000000003</v>
      </c>
      <c r="E240" s="6">
        <v>0</v>
      </c>
      <c r="F240" s="6">
        <v>81883.69</v>
      </c>
      <c r="G240" s="24">
        <v>0</v>
      </c>
      <c r="H240" s="6">
        <v>0</v>
      </c>
      <c r="I240" s="6">
        <v>0</v>
      </c>
      <c r="J240" s="6">
        <v>0</v>
      </c>
      <c r="K240" s="6" t="s">
        <v>143</v>
      </c>
    </row>
    <row r="241" spans="1:11" ht="15.75" x14ac:dyDescent="0.25">
      <c r="A241" s="7">
        <v>237</v>
      </c>
      <c r="B241" s="11" t="s">
        <v>26</v>
      </c>
      <c r="C241" s="6">
        <f t="shared" si="21"/>
        <v>115469.8</v>
      </c>
      <c r="D241" s="6">
        <v>38469.800000000003</v>
      </c>
      <c r="E241" s="6">
        <v>0</v>
      </c>
      <c r="F241" s="6">
        <v>77000</v>
      </c>
      <c r="G241" s="30">
        <v>0</v>
      </c>
      <c r="H241" s="6">
        <v>0</v>
      </c>
      <c r="I241" s="6">
        <v>0</v>
      </c>
      <c r="J241" s="6">
        <v>0</v>
      </c>
      <c r="K241" s="6"/>
    </row>
    <row r="242" spans="1:11" ht="15.75" x14ac:dyDescent="0.25">
      <c r="A242" s="7">
        <v>238</v>
      </c>
      <c r="B242" s="11" t="s">
        <v>25</v>
      </c>
      <c r="C242" s="6">
        <f t="shared" si="21"/>
        <v>4883.6899999999996</v>
      </c>
      <c r="D242" s="6">
        <v>0</v>
      </c>
      <c r="E242" s="6">
        <v>0</v>
      </c>
      <c r="F242" s="6">
        <v>4883.6899999999996</v>
      </c>
      <c r="G242" s="30">
        <v>0</v>
      </c>
      <c r="H242" s="6">
        <v>0</v>
      </c>
      <c r="I242" s="6">
        <v>0</v>
      </c>
      <c r="J242" s="6">
        <v>0</v>
      </c>
      <c r="K242" s="6"/>
    </row>
    <row r="243" spans="1:11" ht="141.75" x14ac:dyDescent="0.25">
      <c r="A243" s="7">
        <v>239</v>
      </c>
      <c r="B243" s="11" t="s">
        <v>145</v>
      </c>
      <c r="C243" s="6">
        <f t="shared" si="21"/>
        <v>9794.2900000000009</v>
      </c>
      <c r="D243" s="6">
        <v>2512.42</v>
      </c>
      <c r="E243" s="6">
        <v>2581.87</v>
      </c>
      <c r="F243" s="6">
        <v>0</v>
      </c>
      <c r="G243" s="24">
        <f>G244</f>
        <v>0</v>
      </c>
      <c r="H243" s="6">
        <v>2350</v>
      </c>
      <c r="I243" s="6">
        <v>2350</v>
      </c>
      <c r="J243" s="6">
        <v>0</v>
      </c>
      <c r="K243" s="6" t="s">
        <v>146</v>
      </c>
    </row>
    <row r="244" spans="1:11" ht="15.75" x14ac:dyDescent="0.25">
      <c r="A244" s="7">
        <v>240</v>
      </c>
      <c r="B244" s="11" t="s">
        <v>10</v>
      </c>
      <c r="C244" s="6">
        <f t="shared" si="21"/>
        <v>9794.2900000000009</v>
      </c>
      <c r="D244" s="6">
        <v>2512.42</v>
      </c>
      <c r="E244" s="6">
        <v>2581.87</v>
      </c>
      <c r="F244" s="6">
        <v>0</v>
      </c>
      <c r="G244" s="31">
        <v>0</v>
      </c>
      <c r="H244" s="6">
        <v>2350</v>
      </c>
      <c r="I244" s="6">
        <v>2350</v>
      </c>
      <c r="J244" s="6">
        <v>0</v>
      </c>
      <c r="K244" s="6"/>
    </row>
    <row r="245" spans="1:11" ht="15.75" x14ac:dyDescent="0.25">
      <c r="A245" s="7">
        <v>241</v>
      </c>
      <c r="B245" s="11" t="s">
        <v>26</v>
      </c>
      <c r="C245" s="6">
        <f t="shared" si="21"/>
        <v>0</v>
      </c>
      <c r="D245" s="6">
        <v>0</v>
      </c>
      <c r="E245" s="6">
        <v>0</v>
      </c>
      <c r="F245" s="6">
        <v>0</v>
      </c>
      <c r="G245" s="24">
        <v>0</v>
      </c>
      <c r="H245" s="6">
        <v>0</v>
      </c>
      <c r="I245" s="6">
        <v>0</v>
      </c>
      <c r="J245" s="6">
        <v>0</v>
      </c>
      <c r="K245" s="6"/>
    </row>
    <row r="246" spans="1:11" ht="157.5" x14ac:dyDescent="0.25">
      <c r="A246" s="7">
        <v>242</v>
      </c>
      <c r="B246" s="11" t="s">
        <v>147</v>
      </c>
      <c r="C246" s="6">
        <f t="shared" si="21"/>
        <v>5094.3</v>
      </c>
      <c r="D246" s="6">
        <v>2512.4</v>
      </c>
      <c r="E246" s="6">
        <v>2581.9</v>
      </c>
      <c r="F246" s="6">
        <v>0</v>
      </c>
      <c r="G246" s="24">
        <v>0</v>
      </c>
      <c r="H246" s="6">
        <v>0</v>
      </c>
      <c r="I246" s="6">
        <v>0</v>
      </c>
      <c r="J246" s="6">
        <v>0</v>
      </c>
      <c r="K246" s="6" t="s">
        <v>146</v>
      </c>
    </row>
    <row r="247" spans="1:11" ht="15.75" x14ac:dyDescent="0.25">
      <c r="A247" s="7">
        <v>243</v>
      </c>
      <c r="B247" s="11" t="s">
        <v>63</v>
      </c>
      <c r="C247" s="6">
        <f t="shared" si="21"/>
        <v>5094.3</v>
      </c>
      <c r="D247" s="6">
        <v>2512.4</v>
      </c>
      <c r="E247" s="6">
        <v>2581.9</v>
      </c>
      <c r="F247" s="6">
        <v>0</v>
      </c>
      <c r="G247" s="30">
        <v>0</v>
      </c>
      <c r="H247" s="6">
        <v>0</v>
      </c>
      <c r="I247" s="6">
        <v>0</v>
      </c>
      <c r="J247" s="6">
        <v>0</v>
      </c>
      <c r="K247" s="6"/>
    </row>
    <row r="248" spans="1:11" ht="78.75" x14ac:dyDescent="0.25">
      <c r="A248" s="7">
        <v>244</v>
      </c>
      <c r="B248" s="11" t="s">
        <v>148</v>
      </c>
      <c r="C248" s="6">
        <f t="shared" si="21"/>
        <v>0</v>
      </c>
      <c r="D248" s="6">
        <v>0</v>
      </c>
      <c r="E248" s="6">
        <v>0</v>
      </c>
      <c r="F248" s="6">
        <v>0</v>
      </c>
      <c r="G248" s="24">
        <v>0</v>
      </c>
      <c r="H248" s="6">
        <v>0</v>
      </c>
      <c r="I248" s="6">
        <v>0</v>
      </c>
      <c r="J248" s="6">
        <v>0</v>
      </c>
      <c r="K248" s="6" t="s">
        <v>143</v>
      </c>
    </row>
    <row r="249" spans="1:11" ht="15.75" x14ac:dyDescent="0.25">
      <c r="A249" s="7">
        <v>245</v>
      </c>
      <c r="B249" s="11" t="s">
        <v>26</v>
      </c>
      <c r="C249" s="6">
        <f t="shared" si="21"/>
        <v>0</v>
      </c>
      <c r="D249" s="6">
        <v>0</v>
      </c>
      <c r="E249" s="6">
        <v>0</v>
      </c>
      <c r="F249" s="6">
        <v>0</v>
      </c>
      <c r="G249" s="24">
        <v>0</v>
      </c>
      <c r="H249" s="6">
        <v>0</v>
      </c>
      <c r="I249" s="6">
        <v>0</v>
      </c>
      <c r="J249" s="6">
        <v>0</v>
      </c>
      <c r="K249" s="6"/>
    </row>
    <row r="250" spans="1:11" ht="15.75" x14ac:dyDescent="0.25">
      <c r="A250" s="7">
        <v>246</v>
      </c>
      <c r="B250" s="11" t="s">
        <v>25</v>
      </c>
      <c r="C250" s="6">
        <f t="shared" si="21"/>
        <v>0</v>
      </c>
      <c r="D250" s="6">
        <v>0</v>
      </c>
      <c r="E250" s="6">
        <v>0</v>
      </c>
      <c r="F250" s="6">
        <v>0</v>
      </c>
      <c r="G250" s="24">
        <v>0</v>
      </c>
      <c r="H250" s="6">
        <v>0</v>
      </c>
      <c r="I250" s="6">
        <v>0</v>
      </c>
      <c r="J250" s="6">
        <v>0</v>
      </c>
      <c r="K250" s="6"/>
    </row>
    <row r="251" spans="1:11" ht="78.75" x14ac:dyDescent="0.25">
      <c r="A251" s="7">
        <v>247</v>
      </c>
      <c r="B251" s="11" t="s">
        <v>149</v>
      </c>
      <c r="C251" s="6">
        <f t="shared" si="21"/>
        <v>123740.66</v>
      </c>
      <c r="D251" s="6">
        <v>27870.2</v>
      </c>
      <c r="E251" s="6">
        <v>26615.79</v>
      </c>
      <c r="F251" s="6">
        <v>25262.33</v>
      </c>
      <c r="G251" s="24">
        <f>G252</f>
        <v>26217.200000000001</v>
      </c>
      <c r="H251" s="6">
        <v>14585.14</v>
      </c>
      <c r="I251" s="6">
        <v>0</v>
      </c>
      <c r="J251" s="6">
        <v>3190</v>
      </c>
      <c r="K251" s="6" t="s">
        <v>150</v>
      </c>
    </row>
    <row r="252" spans="1:11" ht="15.75" x14ac:dyDescent="0.25">
      <c r="A252" s="7">
        <v>248</v>
      </c>
      <c r="B252" s="11" t="s">
        <v>10</v>
      </c>
      <c r="C252" s="6">
        <f>SUM(D252:J252)</f>
        <v>123740.66</v>
      </c>
      <c r="D252" s="6">
        <v>27870.2</v>
      </c>
      <c r="E252" s="6">
        <v>26615.79</v>
      </c>
      <c r="F252" s="6">
        <v>25262.33</v>
      </c>
      <c r="G252" s="31">
        <v>26217.200000000001</v>
      </c>
      <c r="H252" s="6">
        <v>14585.14</v>
      </c>
      <c r="I252" s="6">
        <v>0</v>
      </c>
      <c r="J252" s="6">
        <v>3190</v>
      </c>
      <c r="K252" s="6"/>
    </row>
    <row r="253" spans="1:11" ht="63" x14ac:dyDescent="0.25">
      <c r="A253" s="7">
        <v>249</v>
      </c>
      <c r="B253" s="11" t="s">
        <v>151</v>
      </c>
      <c r="C253" s="6">
        <f t="shared" ref="C253:C267" si="22">SUM(D253:J253)</f>
        <v>71040.790000000008</v>
      </c>
      <c r="D253" s="6">
        <v>8377.58</v>
      </c>
      <c r="E253" s="6">
        <v>9832.2800000000007</v>
      </c>
      <c r="F253" s="6">
        <v>15241.46</v>
      </c>
      <c r="G253" s="24">
        <f>G254</f>
        <v>20633.14</v>
      </c>
      <c r="H253" s="6">
        <v>8483.57</v>
      </c>
      <c r="I253" s="6">
        <v>2689.76</v>
      </c>
      <c r="J253" s="6">
        <v>5783</v>
      </c>
      <c r="K253" s="6" t="s">
        <v>152</v>
      </c>
    </row>
    <row r="254" spans="1:11" ht="15.75" x14ac:dyDescent="0.25">
      <c r="A254" s="7">
        <v>250</v>
      </c>
      <c r="B254" s="11" t="s">
        <v>10</v>
      </c>
      <c r="C254" s="6">
        <f t="shared" si="22"/>
        <v>71040.790000000008</v>
      </c>
      <c r="D254" s="6">
        <v>8377.58</v>
      </c>
      <c r="E254" s="6">
        <v>9832.2800000000007</v>
      </c>
      <c r="F254" s="6">
        <v>15241.46</v>
      </c>
      <c r="G254" s="31">
        <v>20633.14</v>
      </c>
      <c r="H254" s="6">
        <v>8483.57</v>
      </c>
      <c r="I254" s="6">
        <v>2689.76</v>
      </c>
      <c r="J254" s="6">
        <v>5783</v>
      </c>
      <c r="K254" s="13"/>
    </row>
    <row r="255" spans="1:11" ht="78.75" x14ac:dyDescent="0.25">
      <c r="A255" s="7">
        <v>251</v>
      </c>
      <c r="B255" s="11" t="s">
        <v>153</v>
      </c>
      <c r="C255" s="6">
        <f t="shared" si="22"/>
        <v>165980.56</v>
      </c>
      <c r="D255" s="6">
        <v>21705.77</v>
      </c>
      <c r="E255" s="6">
        <v>23892.45</v>
      </c>
      <c r="F255" s="12">
        <v>26683.17</v>
      </c>
      <c r="G255" s="24">
        <f>G256</f>
        <v>27839.96</v>
      </c>
      <c r="H255" s="6">
        <v>25401.599999999999</v>
      </c>
      <c r="I255" s="6">
        <v>25115.61</v>
      </c>
      <c r="J255" s="6">
        <v>15342</v>
      </c>
      <c r="K255" s="6" t="s">
        <v>154</v>
      </c>
    </row>
    <row r="256" spans="1:11" ht="15.75" x14ac:dyDescent="0.25">
      <c r="A256" s="7">
        <v>252</v>
      </c>
      <c r="B256" s="11" t="s">
        <v>10</v>
      </c>
      <c r="C256" s="6">
        <f t="shared" si="22"/>
        <v>165980.56</v>
      </c>
      <c r="D256" s="6">
        <v>21705.77</v>
      </c>
      <c r="E256" s="6">
        <v>23892.45</v>
      </c>
      <c r="F256" s="12">
        <v>26683.17</v>
      </c>
      <c r="G256" s="31">
        <v>27839.96</v>
      </c>
      <c r="H256" s="6">
        <v>25401.599999999999</v>
      </c>
      <c r="I256" s="6">
        <v>25115.61</v>
      </c>
      <c r="J256" s="6">
        <v>15342</v>
      </c>
      <c r="K256" s="6"/>
    </row>
    <row r="257" spans="1:11" ht="126" x14ac:dyDescent="0.25">
      <c r="A257" s="7">
        <v>253</v>
      </c>
      <c r="B257" s="11" t="s">
        <v>155</v>
      </c>
      <c r="C257" s="6">
        <f t="shared" si="22"/>
        <v>7478.4</v>
      </c>
      <c r="D257" s="6">
        <v>0</v>
      </c>
      <c r="E257" s="6">
        <v>594.9</v>
      </c>
      <c r="F257" s="6">
        <v>1711.6</v>
      </c>
      <c r="G257" s="24">
        <v>1716.3</v>
      </c>
      <c r="H257" s="6">
        <v>1723.2</v>
      </c>
      <c r="I257" s="6">
        <v>1732.4</v>
      </c>
      <c r="J257" s="6">
        <v>0</v>
      </c>
      <c r="K257" s="6" t="s">
        <v>156</v>
      </c>
    </row>
    <row r="258" spans="1:11" ht="15.75" x14ac:dyDescent="0.25">
      <c r="A258" s="7">
        <v>254</v>
      </c>
      <c r="B258" s="11" t="s">
        <v>63</v>
      </c>
      <c r="C258" s="6">
        <f t="shared" si="22"/>
        <v>7478.4</v>
      </c>
      <c r="D258" s="6">
        <v>0</v>
      </c>
      <c r="E258" s="6">
        <v>594.9</v>
      </c>
      <c r="F258" s="6">
        <v>1711.6</v>
      </c>
      <c r="G258" s="30">
        <v>1716.3</v>
      </c>
      <c r="H258" s="6">
        <v>1723.2</v>
      </c>
      <c r="I258" s="6">
        <v>1732.4</v>
      </c>
      <c r="J258" s="6">
        <v>0</v>
      </c>
      <c r="K258" s="6"/>
    </row>
    <row r="259" spans="1:11" ht="47.25" x14ac:dyDescent="0.25">
      <c r="A259" s="7">
        <v>255</v>
      </c>
      <c r="B259" s="16" t="s">
        <v>157</v>
      </c>
      <c r="C259" s="6">
        <f t="shared" si="22"/>
        <v>90</v>
      </c>
      <c r="D259" s="6">
        <v>0</v>
      </c>
      <c r="E259" s="6">
        <v>0</v>
      </c>
      <c r="F259" s="6">
        <v>0</v>
      </c>
      <c r="G259" s="24">
        <f>G260</f>
        <v>90</v>
      </c>
      <c r="H259" s="6">
        <v>0</v>
      </c>
      <c r="I259" s="6">
        <v>0</v>
      </c>
      <c r="J259" s="6">
        <v>0</v>
      </c>
      <c r="K259" s="6" t="s">
        <v>158</v>
      </c>
    </row>
    <row r="260" spans="1:11" ht="15.75" x14ac:dyDescent="0.25">
      <c r="A260" s="7">
        <v>256</v>
      </c>
      <c r="B260" s="16" t="s">
        <v>25</v>
      </c>
      <c r="C260" s="6">
        <f t="shared" si="22"/>
        <v>90</v>
      </c>
      <c r="D260" s="6">
        <v>0</v>
      </c>
      <c r="E260" s="6">
        <v>0</v>
      </c>
      <c r="F260" s="6">
        <v>0</v>
      </c>
      <c r="G260" s="30">
        <v>90</v>
      </c>
      <c r="H260" s="6">
        <v>0</v>
      </c>
      <c r="I260" s="6">
        <v>0</v>
      </c>
      <c r="J260" s="6">
        <v>0</v>
      </c>
      <c r="K260" s="6"/>
    </row>
    <row r="261" spans="1:11" ht="94.5" x14ac:dyDescent="0.25">
      <c r="A261" s="7">
        <v>257</v>
      </c>
      <c r="B261" s="11" t="s">
        <v>159</v>
      </c>
      <c r="C261" s="6">
        <f t="shared" si="22"/>
        <v>44</v>
      </c>
      <c r="D261" s="6">
        <v>0</v>
      </c>
      <c r="E261" s="6">
        <v>0</v>
      </c>
      <c r="F261" s="6">
        <v>0</v>
      </c>
      <c r="G261" s="24">
        <f>G263</f>
        <v>44</v>
      </c>
      <c r="H261" s="6">
        <v>0</v>
      </c>
      <c r="I261" s="6">
        <v>0</v>
      </c>
      <c r="J261" s="6">
        <v>0</v>
      </c>
      <c r="K261" s="6" t="s">
        <v>160</v>
      </c>
    </row>
    <row r="262" spans="1:11" ht="15.75" x14ac:dyDescent="0.25">
      <c r="A262" s="7">
        <v>258</v>
      </c>
      <c r="B262" s="11" t="s">
        <v>63</v>
      </c>
      <c r="C262" s="6">
        <f t="shared" si="22"/>
        <v>0</v>
      </c>
      <c r="D262" s="6">
        <v>0</v>
      </c>
      <c r="E262" s="6">
        <v>0</v>
      </c>
      <c r="F262" s="6">
        <v>0</v>
      </c>
      <c r="G262" s="24">
        <v>0</v>
      </c>
      <c r="H262" s="6">
        <v>0</v>
      </c>
      <c r="I262" s="6">
        <v>0</v>
      </c>
      <c r="J262" s="6">
        <v>0</v>
      </c>
      <c r="K262" s="6"/>
    </row>
    <row r="263" spans="1:11" ht="15.75" x14ac:dyDescent="0.25">
      <c r="A263" s="7">
        <v>259</v>
      </c>
      <c r="B263" s="11" t="s">
        <v>25</v>
      </c>
      <c r="C263" s="6">
        <f t="shared" si="22"/>
        <v>44</v>
      </c>
      <c r="D263" s="6">
        <v>0</v>
      </c>
      <c r="E263" s="6">
        <v>0</v>
      </c>
      <c r="F263" s="6">
        <v>0</v>
      </c>
      <c r="G263" s="30">
        <v>44</v>
      </c>
      <c r="H263" s="6">
        <v>0</v>
      </c>
      <c r="I263" s="6">
        <v>0</v>
      </c>
      <c r="J263" s="6">
        <v>0</v>
      </c>
      <c r="K263" s="6"/>
    </row>
    <row r="264" spans="1:11" ht="63" x14ac:dyDescent="0.25">
      <c r="A264" s="7">
        <v>260</v>
      </c>
      <c r="B264" s="11" t="s">
        <v>226</v>
      </c>
      <c r="C264" s="6">
        <f t="shared" si="22"/>
        <v>9805</v>
      </c>
      <c r="D264" s="6"/>
      <c r="E264" s="6"/>
      <c r="F264" s="6"/>
      <c r="G264" s="30">
        <f>G265+G266+G267</f>
        <v>9805</v>
      </c>
      <c r="H264" s="6"/>
      <c r="I264" s="6"/>
      <c r="J264" s="6"/>
      <c r="K264" s="6" t="s">
        <v>228</v>
      </c>
    </row>
    <row r="265" spans="1:11" ht="15.75" x14ac:dyDescent="0.25">
      <c r="A265" s="7">
        <v>261</v>
      </c>
      <c r="B265" s="11" t="s">
        <v>63</v>
      </c>
      <c r="C265" s="6">
        <f t="shared" si="22"/>
        <v>4782.5</v>
      </c>
      <c r="D265" s="6"/>
      <c r="E265" s="6"/>
      <c r="F265" s="6"/>
      <c r="G265" s="31">
        <v>4782.5</v>
      </c>
      <c r="H265" s="6"/>
      <c r="I265" s="6"/>
      <c r="J265" s="6"/>
      <c r="K265" s="6"/>
    </row>
    <row r="266" spans="1:11" ht="15.75" x14ac:dyDescent="0.25">
      <c r="A266" s="7">
        <v>262</v>
      </c>
      <c r="B266" s="11" t="s">
        <v>25</v>
      </c>
      <c r="C266" s="6">
        <f t="shared" si="22"/>
        <v>4782.5</v>
      </c>
      <c r="D266" s="6"/>
      <c r="E266" s="6"/>
      <c r="F266" s="6"/>
      <c r="G266" s="31">
        <v>4782.5</v>
      </c>
      <c r="H266" s="6"/>
      <c r="I266" s="6"/>
      <c r="J266" s="6"/>
      <c r="K266" s="6"/>
    </row>
    <row r="267" spans="1:11" ht="31.5" x14ac:dyDescent="0.25">
      <c r="A267" s="7">
        <v>263</v>
      </c>
      <c r="B267" s="11" t="s">
        <v>225</v>
      </c>
      <c r="C267" s="6">
        <f t="shared" si="22"/>
        <v>240</v>
      </c>
      <c r="D267" s="6"/>
      <c r="E267" s="6"/>
      <c r="F267" s="6"/>
      <c r="G267" s="31">
        <v>240</v>
      </c>
      <c r="H267" s="6"/>
      <c r="I267" s="6"/>
      <c r="J267" s="6"/>
      <c r="K267" s="6"/>
    </row>
    <row r="268" spans="1:11" ht="15.75" x14ac:dyDescent="0.25">
      <c r="A268" s="7">
        <v>264</v>
      </c>
      <c r="B268" s="152" t="s">
        <v>161</v>
      </c>
      <c r="C268" s="153"/>
      <c r="D268" s="153"/>
      <c r="E268" s="153"/>
      <c r="F268" s="153"/>
      <c r="G268" s="153"/>
      <c r="H268" s="153"/>
      <c r="I268" s="153"/>
      <c r="J268" s="154"/>
      <c r="K268" s="5"/>
    </row>
    <row r="269" spans="1:11" ht="31.5" x14ac:dyDescent="0.25">
      <c r="A269" s="7">
        <v>265</v>
      </c>
      <c r="B269" s="11" t="s">
        <v>73</v>
      </c>
      <c r="C269" s="6">
        <f t="shared" ref="C269:C271" si="23">SUM(D269:J269)</f>
        <v>531571.723</v>
      </c>
      <c r="D269" s="6">
        <v>71108.11</v>
      </c>
      <c r="E269" s="6">
        <v>73931.23</v>
      </c>
      <c r="F269" s="6">
        <v>82834.98</v>
      </c>
      <c r="G269" s="24">
        <f>G270+G271</f>
        <v>88335.683000000005</v>
      </c>
      <c r="H269" s="6">
        <v>75337.960000000006</v>
      </c>
      <c r="I269" s="6">
        <v>75264.56</v>
      </c>
      <c r="J269" s="6">
        <v>64759.199999999997</v>
      </c>
      <c r="K269" s="6" t="s">
        <v>7</v>
      </c>
    </row>
    <row r="270" spans="1:11" ht="15.75" x14ac:dyDescent="0.25">
      <c r="A270" s="7">
        <v>266</v>
      </c>
      <c r="B270" s="11" t="s">
        <v>9</v>
      </c>
      <c r="C270" s="6">
        <f t="shared" si="23"/>
        <v>1933</v>
      </c>
      <c r="D270" s="6">
        <v>285</v>
      </c>
      <c r="E270" s="6">
        <v>303</v>
      </c>
      <c r="F270" s="6">
        <v>325</v>
      </c>
      <c r="G270" s="24">
        <f>G274</f>
        <v>338</v>
      </c>
      <c r="H270" s="6">
        <v>341</v>
      </c>
      <c r="I270" s="6">
        <v>341</v>
      </c>
      <c r="J270" s="6">
        <v>0</v>
      </c>
      <c r="K270" s="6" t="s">
        <v>7</v>
      </c>
    </row>
    <row r="271" spans="1:11" ht="15.75" x14ac:dyDescent="0.25">
      <c r="A271" s="7">
        <v>267</v>
      </c>
      <c r="B271" s="11" t="s">
        <v>10</v>
      </c>
      <c r="C271" s="6">
        <f t="shared" si="23"/>
        <v>529638.723</v>
      </c>
      <c r="D271" s="6">
        <v>70823.11</v>
      </c>
      <c r="E271" s="6">
        <v>73628.23</v>
      </c>
      <c r="F271" s="6">
        <v>82509.98</v>
      </c>
      <c r="G271" s="24">
        <f>G275</f>
        <v>87997.683000000005</v>
      </c>
      <c r="H271" s="6">
        <v>74996.960000000006</v>
      </c>
      <c r="I271" s="6">
        <v>74923.56</v>
      </c>
      <c r="J271" s="6">
        <v>64759.199999999997</v>
      </c>
      <c r="K271" s="6" t="s">
        <v>7</v>
      </c>
    </row>
    <row r="272" spans="1:11" ht="15.75" x14ac:dyDescent="0.25">
      <c r="A272" s="7">
        <v>268</v>
      </c>
      <c r="B272" s="145" t="s">
        <v>16</v>
      </c>
      <c r="C272" s="146"/>
      <c r="D272" s="146"/>
      <c r="E272" s="146"/>
      <c r="F272" s="146"/>
      <c r="G272" s="146"/>
      <c r="H272" s="146"/>
      <c r="I272" s="146"/>
      <c r="J272" s="147"/>
      <c r="K272" s="5"/>
    </row>
    <row r="273" spans="1:11" ht="31.5" x14ac:dyDescent="0.25">
      <c r="A273" s="7">
        <v>269</v>
      </c>
      <c r="B273" s="39" t="s">
        <v>103</v>
      </c>
      <c r="C273" s="37">
        <f t="shared" ref="C273:C285" si="24">SUM(D273:J273)</f>
        <v>531571.723</v>
      </c>
      <c r="D273" s="37">
        <v>71108.11</v>
      </c>
      <c r="E273" s="37">
        <v>73931.23</v>
      </c>
      <c r="F273" s="37">
        <v>82834.98</v>
      </c>
      <c r="G273" s="40">
        <f>SUM(G274:G275)</f>
        <v>88335.683000000005</v>
      </c>
      <c r="H273" s="37">
        <v>75337.960000000006</v>
      </c>
      <c r="I273" s="37">
        <v>75264.56</v>
      </c>
      <c r="J273" s="37">
        <v>64759.199999999997</v>
      </c>
      <c r="K273" s="6" t="s">
        <v>7</v>
      </c>
    </row>
    <row r="274" spans="1:11" ht="15.75" x14ac:dyDescent="0.25">
      <c r="A274" s="7">
        <v>270</v>
      </c>
      <c r="B274" s="39" t="s">
        <v>9</v>
      </c>
      <c r="C274" s="37">
        <f t="shared" si="24"/>
        <v>1933</v>
      </c>
      <c r="D274" s="37">
        <v>285</v>
      </c>
      <c r="E274" s="37">
        <v>303</v>
      </c>
      <c r="F274" s="37">
        <v>325</v>
      </c>
      <c r="G274" s="40">
        <f>G285</f>
        <v>338</v>
      </c>
      <c r="H274" s="37">
        <v>341</v>
      </c>
      <c r="I274" s="37">
        <v>341</v>
      </c>
      <c r="J274" s="37">
        <v>0</v>
      </c>
      <c r="K274" s="6" t="s">
        <v>7</v>
      </c>
    </row>
    <row r="275" spans="1:11" ht="15.75" x14ac:dyDescent="0.25">
      <c r="A275" s="7">
        <v>271</v>
      </c>
      <c r="B275" s="39" t="s">
        <v>10</v>
      </c>
      <c r="C275" s="37">
        <f t="shared" si="24"/>
        <v>529638.723</v>
      </c>
      <c r="D275" s="37">
        <v>70823.11</v>
      </c>
      <c r="E275" s="37">
        <v>73628.23</v>
      </c>
      <c r="F275" s="37">
        <v>82509.98</v>
      </c>
      <c r="G275" s="40">
        <f>G277+G279+G281+G283</f>
        <v>87997.683000000005</v>
      </c>
      <c r="H275" s="37">
        <v>74996.960000000006</v>
      </c>
      <c r="I275" s="37">
        <v>74923.56</v>
      </c>
      <c r="J275" s="37">
        <v>64759.199999999997</v>
      </c>
      <c r="K275" s="6"/>
    </row>
    <row r="276" spans="1:11" ht="47.25" x14ac:dyDescent="0.25">
      <c r="A276" s="7">
        <v>272</v>
      </c>
      <c r="B276" s="11" t="s">
        <v>162</v>
      </c>
      <c r="C276" s="6">
        <f t="shared" si="24"/>
        <v>9852.68</v>
      </c>
      <c r="D276" s="6">
        <v>1328.2</v>
      </c>
      <c r="E276" s="6">
        <v>1444.12</v>
      </c>
      <c r="F276" s="6">
        <v>1322.47</v>
      </c>
      <c r="G276" s="24">
        <f>G277</f>
        <v>1465.07</v>
      </c>
      <c r="H276" s="6">
        <v>1482.31</v>
      </c>
      <c r="I276" s="6">
        <v>1482.31</v>
      </c>
      <c r="J276" s="6">
        <v>1328.2</v>
      </c>
      <c r="K276" s="6" t="s">
        <v>163</v>
      </c>
    </row>
    <row r="277" spans="1:11" ht="15.75" x14ac:dyDescent="0.25">
      <c r="A277" s="7">
        <v>273</v>
      </c>
      <c r="B277" s="11" t="s">
        <v>10</v>
      </c>
      <c r="C277" s="6">
        <f t="shared" si="24"/>
        <v>9852.68</v>
      </c>
      <c r="D277" s="6">
        <v>1328.2</v>
      </c>
      <c r="E277" s="6">
        <v>1444.12</v>
      </c>
      <c r="F277" s="6">
        <v>1322.47</v>
      </c>
      <c r="G277" s="30">
        <v>1465.07</v>
      </c>
      <c r="H277" s="6">
        <v>1482.31</v>
      </c>
      <c r="I277" s="6">
        <v>1482.31</v>
      </c>
      <c r="J277" s="6">
        <v>1328.2</v>
      </c>
      <c r="K277" s="6"/>
    </row>
    <row r="278" spans="1:11" ht="78.75" x14ac:dyDescent="0.25">
      <c r="A278" s="7">
        <v>274</v>
      </c>
      <c r="B278" s="11" t="s">
        <v>164</v>
      </c>
      <c r="C278" s="6">
        <f t="shared" si="24"/>
        <v>303307.02</v>
      </c>
      <c r="D278" s="6">
        <v>39344.589999999997</v>
      </c>
      <c r="E278" s="6">
        <v>41576.21</v>
      </c>
      <c r="F278" s="6">
        <v>46143.41</v>
      </c>
      <c r="G278" s="24">
        <f>G279</f>
        <v>47955.05</v>
      </c>
      <c r="H278" s="6">
        <v>46363.98</v>
      </c>
      <c r="I278" s="6">
        <v>46363.98</v>
      </c>
      <c r="J278" s="6">
        <v>35559.800000000003</v>
      </c>
      <c r="K278" s="6" t="s">
        <v>163</v>
      </c>
    </row>
    <row r="279" spans="1:11" ht="15.75" x14ac:dyDescent="0.25">
      <c r="A279" s="7">
        <v>275</v>
      </c>
      <c r="B279" s="11" t="s">
        <v>10</v>
      </c>
      <c r="C279" s="6">
        <f t="shared" si="24"/>
        <v>303307.02</v>
      </c>
      <c r="D279" s="6">
        <v>39344.589999999997</v>
      </c>
      <c r="E279" s="6">
        <v>41576.21</v>
      </c>
      <c r="F279" s="6">
        <v>46143.41</v>
      </c>
      <c r="G279" s="31">
        <v>47955.05</v>
      </c>
      <c r="H279" s="6">
        <v>46363.98</v>
      </c>
      <c r="I279" s="6">
        <v>46363.98</v>
      </c>
      <c r="J279" s="6">
        <v>35559.800000000003</v>
      </c>
      <c r="K279" s="6"/>
    </row>
    <row r="280" spans="1:11" ht="94.5" x14ac:dyDescent="0.25">
      <c r="A280" s="7">
        <v>276</v>
      </c>
      <c r="B280" s="11" t="s">
        <v>165</v>
      </c>
      <c r="C280" s="6">
        <f t="shared" si="24"/>
        <v>213120.04999999996</v>
      </c>
      <c r="D280" s="6">
        <v>29689.95</v>
      </c>
      <c r="E280" s="6">
        <v>30069</v>
      </c>
      <c r="F280" s="6">
        <v>34544.1</v>
      </c>
      <c r="G280" s="24">
        <f>G281</f>
        <v>38067.86</v>
      </c>
      <c r="H280" s="6">
        <v>26800.67</v>
      </c>
      <c r="I280" s="6">
        <v>26727.27</v>
      </c>
      <c r="J280" s="6">
        <v>27221.200000000001</v>
      </c>
      <c r="K280" s="6" t="s">
        <v>166</v>
      </c>
    </row>
    <row r="281" spans="1:11" ht="15.75" x14ac:dyDescent="0.25">
      <c r="A281" s="7">
        <v>277</v>
      </c>
      <c r="B281" s="11" t="s">
        <v>10</v>
      </c>
      <c r="C281" s="6">
        <f t="shared" si="24"/>
        <v>213120.04999999996</v>
      </c>
      <c r="D281" s="6">
        <v>29689.95</v>
      </c>
      <c r="E281" s="6">
        <v>30069</v>
      </c>
      <c r="F281" s="6">
        <v>34544.1</v>
      </c>
      <c r="G281" s="31">
        <v>38067.86</v>
      </c>
      <c r="H281" s="6">
        <v>26800.67</v>
      </c>
      <c r="I281" s="6">
        <v>26727.27</v>
      </c>
      <c r="J281" s="6">
        <v>27221.200000000001</v>
      </c>
      <c r="K281" s="6"/>
    </row>
    <row r="282" spans="1:11" ht="63" x14ac:dyDescent="0.25">
      <c r="A282" s="7">
        <v>278</v>
      </c>
      <c r="B282" s="11" t="s">
        <v>167</v>
      </c>
      <c r="C282" s="6">
        <f t="shared" si="24"/>
        <v>3358.973</v>
      </c>
      <c r="D282" s="6">
        <v>460.37</v>
      </c>
      <c r="E282" s="6">
        <v>538.9</v>
      </c>
      <c r="F282" s="6">
        <v>500</v>
      </c>
      <c r="G282" s="24">
        <f>G283</f>
        <v>509.70299999999997</v>
      </c>
      <c r="H282" s="6">
        <v>350</v>
      </c>
      <c r="I282" s="6">
        <v>350</v>
      </c>
      <c r="J282" s="6">
        <v>650</v>
      </c>
      <c r="K282" s="6" t="s">
        <v>168</v>
      </c>
    </row>
    <row r="283" spans="1:11" ht="15.75" x14ac:dyDescent="0.25">
      <c r="A283" s="7">
        <v>279</v>
      </c>
      <c r="B283" s="11" t="s">
        <v>10</v>
      </c>
      <c r="C283" s="6">
        <f t="shared" si="24"/>
        <v>3358.973</v>
      </c>
      <c r="D283" s="6">
        <v>460.37</v>
      </c>
      <c r="E283" s="6">
        <v>538.9</v>
      </c>
      <c r="F283" s="6">
        <v>500</v>
      </c>
      <c r="G283" s="30">
        <v>509.70299999999997</v>
      </c>
      <c r="H283" s="6">
        <v>350</v>
      </c>
      <c r="I283" s="6">
        <v>350</v>
      </c>
      <c r="J283" s="6">
        <v>650</v>
      </c>
      <c r="K283" s="13"/>
    </row>
    <row r="284" spans="1:11" ht="157.5" x14ac:dyDescent="0.25">
      <c r="A284" s="7">
        <v>280</v>
      </c>
      <c r="B284" s="11" t="s">
        <v>169</v>
      </c>
      <c r="C284" s="6">
        <f t="shared" si="24"/>
        <v>1933</v>
      </c>
      <c r="D284" s="6">
        <v>285</v>
      </c>
      <c r="E284" s="6">
        <v>303</v>
      </c>
      <c r="F284" s="6">
        <v>325</v>
      </c>
      <c r="G284" s="24">
        <f>G285</f>
        <v>338</v>
      </c>
      <c r="H284" s="6">
        <v>341</v>
      </c>
      <c r="I284" s="6">
        <v>341</v>
      </c>
      <c r="J284" s="6">
        <v>0</v>
      </c>
      <c r="K284" s="6" t="s">
        <v>168</v>
      </c>
    </row>
    <row r="285" spans="1:11" ht="15.75" x14ac:dyDescent="0.25">
      <c r="A285" s="7">
        <v>281</v>
      </c>
      <c r="B285" s="11" t="s">
        <v>26</v>
      </c>
      <c r="C285" s="6">
        <f t="shared" si="24"/>
        <v>1933</v>
      </c>
      <c r="D285" s="6">
        <v>285</v>
      </c>
      <c r="E285" s="6">
        <v>303</v>
      </c>
      <c r="F285" s="6">
        <v>325</v>
      </c>
      <c r="G285" s="30">
        <v>338</v>
      </c>
      <c r="H285" s="6">
        <v>341</v>
      </c>
      <c r="I285" s="6">
        <v>341</v>
      </c>
      <c r="J285" s="6">
        <v>0</v>
      </c>
      <c r="K285" s="6"/>
    </row>
    <row r="286" spans="1:11" ht="15.75" x14ac:dyDescent="0.25">
      <c r="A286" s="7">
        <v>282</v>
      </c>
      <c r="B286" s="152" t="s">
        <v>170</v>
      </c>
      <c r="C286" s="153"/>
      <c r="D286" s="153"/>
      <c r="E286" s="153"/>
      <c r="F286" s="153"/>
      <c r="G286" s="153"/>
      <c r="H286" s="153"/>
      <c r="I286" s="153"/>
      <c r="J286" s="154"/>
      <c r="K286" s="5"/>
    </row>
    <row r="287" spans="1:11" ht="31.5" x14ac:dyDescent="0.25">
      <c r="A287" s="7">
        <v>283</v>
      </c>
      <c r="B287" s="11" t="s">
        <v>73</v>
      </c>
      <c r="C287" s="6">
        <f t="shared" ref="C287:C288" si="25">SUM(D287:J287)</f>
        <v>18144.509999999998</v>
      </c>
      <c r="D287" s="6">
        <v>4.34</v>
      </c>
      <c r="E287" s="6">
        <v>33.270000000000003</v>
      </c>
      <c r="F287" s="6">
        <v>1359</v>
      </c>
      <c r="G287" s="24">
        <f>G288</f>
        <v>327</v>
      </c>
      <c r="H287" s="6">
        <v>100</v>
      </c>
      <c r="I287" s="6">
        <v>100</v>
      </c>
      <c r="J287" s="6">
        <v>16220.9</v>
      </c>
      <c r="K287" s="6" t="s">
        <v>7</v>
      </c>
    </row>
    <row r="288" spans="1:11" ht="15.75" x14ac:dyDescent="0.25">
      <c r="A288" s="7">
        <v>284</v>
      </c>
      <c r="B288" s="11" t="s">
        <v>10</v>
      </c>
      <c r="C288" s="6">
        <f t="shared" si="25"/>
        <v>18144.509999999998</v>
      </c>
      <c r="D288" s="6">
        <v>4.34</v>
      </c>
      <c r="E288" s="6">
        <v>33.270000000000003</v>
      </c>
      <c r="F288" s="6">
        <v>1359</v>
      </c>
      <c r="G288" s="24">
        <f>G291</f>
        <v>327</v>
      </c>
      <c r="H288" s="6">
        <v>100</v>
      </c>
      <c r="I288" s="6">
        <v>100</v>
      </c>
      <c r="J288" s="6">
        <v>16220.9</v>
      </c>
      <c r="K288" s="6" t="s">
        <v>7</v>
      </c>
    </row>
    <row r="289" spans="1:11" ht="15.75" x14ac:dyDescent="0.25">
      <c r="A289" s="7">
        <v>285</v>
      </c>
      <c r="B289" s="145" t="s">
        <v>16</v>
      </c>
      <c r="C289" s="146"/>
      <c r="D289" s="146"/>
      <c r="E289" s="146"/>
      <c r="F289" s="146"/>
      <c r="G289" s="146"/>
      <c r="H289" s="146"/>
      <c r="I289" s="146"/>
      <c r="J289" s="147"/>
      <c r="K289" s="5"/>
    </row>
    <row r="290" spans="1:11" ht="31.5" x14ac:dyDescent="0.25">
      <c r="A290" s="7">
        <v>286</v>
      </c>
      <c r="B290" s="39" t="s">
        <v>103</v>
      </c>
      <c r="C290" s="37">
        <f t="shared" ref="C290:C292" si="26">SUM(D290:J290)</f>
        <v>18144.509999999998</v>
      </c>
      <c r="D290" s="37">
        <v>4.34</v>
      </c>
      <c r="E290" s="37">
        <v>33.270000000000003</v>
      </c>
      <c r="F290" s="37">
        <v>1359</v>
      </c>
      <c r="G290" s="40">
        <f>G291</f>
        <v>327</v>
      </c>
      <c r="H290" s="37">
        <v>100</v>
      </c>
      <c r="I290" s="37">
        <v>100</v>
      </c>
      <c r="J290" s="37">
        <v>16220.9</v>
      </c>
      <c r="K290" s="6" t="s">
        <v>7</v>
      </c>
    </row>
    <row r="291" spans="1:11" ht="15.75" x14ac:dyDescent="0.25">
      <c r="A291" s="7">
        <v>287</v>
      </c>
      <c r="B291" s="39" t="s">
        <v>10</v>
      </c>
      <c r="C291" s="37">
        <f t="shared" si="26"/>
        <v>18144.509999999998</v>
      </c>
      <c r="D291" s="37">
        <v>4.34</v>
      </c>
      <c r="E291" s="37">
        <v>33.270000000000003</v>
      </c>
      <c r="F291" s="37">
        <v>1359</v>
      </c>
      <c r="G291" s="40">
        <f>G293</f>
        <v>327</v>
      </c>
      <c r="H291" s="37">
        <v>100</v>
      </c>
      <c r="I291" s="37">
        <v>100</v>
      </c>
      <c r="J291" s="37">
        <v>16220.9</v>
      </c>
      <c r="K291" s="6" t="s">
        <v>7</v>
      </c>
    </row>
    <row r="292" spans="1:11" ht="157.5" x14ac:dyDescent="0.25">
      <c r="A292" s="7">
        <v>288</v>
      </c>
      <c r="B292" s="11" t="s">
        <v>171</v>
      </c>
      <c r="C292" s="6">
        <f t="shared" si="26"/>
        <v>18144.509999999998</v>
      </c>
      <c r="D292" s="6">
        <v>4.34</v>
      </c>
      <c r="E292" s="6">
        <v>33.270000000000003</v>
      </c>
      <c r="F292" s="6">
        <v>1359</v>
      </c>
      <c r="G292" s="24">
        <f>G293</f>
        <v>327</v>
      </c>
      <c r="H292" s="6">
        <v>100</v>
      </c>
      <c r="I292" s="6">
        <v>100</v>
      </c>
      <c r="J292" s="6">
        <v>16220.9</v>
      </c>
      <c r="K292" s="6" t="s">
        <v>172</v>
      </c>
    </row>
    <row r="293" spans="1:11" ht="15.75" x14ac:dyDescent="0.25">
      <c r="A293" s="7">
        <v>289</v>
      </c>
      <c r="B293" s="11" t="s">
        <v>10</v>
      </c>
      <c r="C293" s="6">
        <f>SUM(D293:J293)</f>
        <v>18144.509999999998</v>
      </c>
      <c r="D293" s="6">
        <v>4.34</v>
      </c>
      <c r="E293" s="6">
        <v>33.270000000000003</v>
      </c>
      <c r="F293" s="6">
        <v>1359</v>
      </c>
      <c r="G293" s="31">
        <v>327</v>
      </c>
      <c r="H293" s="6">
        <v>100</v>
      </c>
      <c r="I293" s="6">
        <v>100</v>
      </c>
      <c r="J293" s="6">
        <v>16220.9</v>
      </c>
      <c r="K293" s="6"/>
    </row>
    <row r="294" spans="1:11" ht="94.5" x14ac:dyDescent="0.25">
      <c r="A294" s="7">
        <v>290</v>
      </c>
      <c r="B294" s="11" t="s">
        <v>173</v>
      </c>
      <c r="C294" s="6">
        <v>0</v>
      </c>
      <c r="D294" s="6">
        <v>0</v>
      </c>
      <c r="E294" s="6">
        <v>0</v>
      </c>
      <c r="F294" s="6">
        <v>0</v>
      </c>
      <c r="G294" s="24">
        <v>0</v>
      </c>
      <c r="H294" s="6">
        <v>0</v>
      </c>
      <c r="I294" s="6">
        <v>0</v>
      </c>
      <c r="J294" s="6">
        <v>0</v>
      </c>
      <c r="K294" s="6" t="s">
        <v>172</v>
      </c>
    </row>
    <row r="295" spans="1:11" ht="15.75" x14ac:dyDescent="0.25">
      <c r="A295" s="7">
        <v>291</v>
      </c>
      <c r="B295" s="11" t="s">
        <v>10</v>
      </c>
      <c r="C295" s="6">
        <v>0</v>
      </c>
      <c r="D295" s="6">
        <v>0</v>
      </c>
      <c r="E295" s="6">
        <v>0</v>
      </c>
      <c r="F295" s="6">
        <v>0</v>
      </c>
      <c r="G295" s="24">
        <v>0</v>
      </c>
      <c r="H295" s="6">
        <v>0</v>
      </c>
      <c r="I295" s="6">
        <v>0</v>
      </c>
      <c r="J295" s="6">
        <v>0</v>
      </c>
      <c r="K295" s="6"/>
    </row>
    <row r="296" spans="1:11" ht="47.25" x14ac:dyDescent="0.25">
      <c r="A296" s="7">
        <v>292</v>
      </c>
      <c r="B296" s="11" t="s">
        <v>174</v>
      </c>
      <c r="C296" s="6">
        <v>0</v>
      </c>
      <c r="D296" s="6">
        <v>0</v>
      </c>
      <c r="E296" s="6">
        <v>0</v>
      </c>
      <c r="F296" s="6">
        <v>0</v>
      </c>
      <c r="G296" s="24">
        <v>0</v>
      </c>
      <c r="H296" s="6">
        <v>0</v>
      </c>
      <c r="I296" s="6">
        <v>0</v>
      </c>
      <c r="J296" s="6">
        <v>0</v>
      </c>
      <c r="K296" s="6" t="s">
        <v>175</v>
      </c>
    </row>
    <row r="297" spans="1:11" ht="15.75" x14ac:dyDescent="0.25">
      <c r="A297" s="7">
        <v>293</v>
      </c>
      <c r="B297" s="11" t="s">
        <v>10</v>
      </c>
      <c r="C297" s="6">
        <v>0</v>
      </c>
      <c r="D297" s="6">
        <v>0</v>
      </c>
      <c r="E297" s="6">
        <v>0</v>
      </c>
      <c r="F297" s="6">
        <v>0</v>
      </c>
      <c r="G297" s="24">
        <v>0</v>
      </c>
      <c r="H297" s="6">
        <v>0</v>
      </c>
      <c r="I297" s="6">
        <v>0</v>
      </c>
      <c r="J297" s="6">
        <v>0</v>
      </c>
      <c r="K297" s="6"/>
    </row>
    <row r="298" spans="1:11" ht="126" x14ac:dyDescent="0.25">
      <c r="A298" s="7">
        <v>294</v>
      </c>
      <c r="B298" s="11" t="s">
        <v>176</v>
      </c>
      <c r="C298" s="6">
        <v>0</v>
      </c>
      <c r="D298" s="6">
        <v>0</v>
      </c>
      <c r="E298" s="6">
        <v>0</v>
      </c>
      <c r="F298" s="6">
        <v>0</v>
      </c>
      <c r="G298" s="24">
        <v>0</v>
      </c>
      <c r="H298" s="6">
        <v>0</v>
      </c>
      <c r="I298" s="6">
        <v>0</v>
      </c>
      <c r="J298" s="6">
        <v>0</v>
      </c>
      <c r="K298" s="6" t="s">
        <v>177</v>
      </c>
    </row>
    <row r="299" spans="1:11" ht="15.75" x14ac:dyDescent="0.25">
      <c r="A299" s="7">
        <v>295</v>
      </c>
      <c r="B299" s="11" t="s">
        <v>10</v>
      </c>
      <c r="C299" s="6">
        <v>0</v>
      </c>
      <c r="D299" s="6">
        <v>0</v>
      </c>
      <c r="E299" s="6">
        <v>0</v>
      </c>
      <c r="F299" s="6">
        <v>0</v>
      </c>
      <c r="G299" s="24">
        <v>0</v>
      </c>
      <c r="H299" s="6">
        <v>0</v>
      </c>
      <c r="I299" s="6">
        <v>0</v>
      </c>
      <c r="J299" s="6">
        <v>0</v>
      </c>
      <c r="K299" s="6"/>
    </row>
    <row r="300" spans="1:11" ht="15.75" x14ac:dyDescent="0.25">
      <c r="A300" s="7">
        <v>296</v>
      </c>
      <c r="B300" s="152" t="s">
        <v>178</v>
      </c>
      <c r="C300" s="153"/>
      <c r="D300" s="153"/>
      <c r="E300" s="153"/>
      <c r="F300" s="153"/>
      <c r="G300" s="153"/>
      <c r="H300" s="153"/>
      <c r="I300" s="153"/>
      <c r="J300" s="154"/>
      <c r="K300" s="5"/>
    </row>
    <row r="301" spans="1:11" ht="31.5" x14ac:dyDescent="0.25">
      <c r="A301" s="7">
        <v>297</v>
      </c>
      <c r="B301" s="11" t="s">
        <v>73</v>
      </c>
      <c r="C301" s="6">
        <f t="shared" ref="C301:C303" si="27">SUM(D301:J301)</f>
        <v>8580.17</v>
      </c>
      <c r="D301" s="6">
        <v>0</v>
      </c>
      <c r="E301" s="6">
        <v>2053.1999999999998</v>
      </c>
      <c r="F301" s="6">
        <v>5081.7700000000004</v>
      </c>
      <c r="G301" s="24">
        <f>SUM(G302:G304)</f>
        <v>753.2</v>
      </c>
      <c r="H301" s="6">
        <v>146</v>
      </c>
      <c r="I301" s="6">
        <v>146</v>
      </c>
      <c r="J301" s="6">
        <v>400</v>
      </c>
      <c r="K301" s="6" t="s">
        <v>7</v>
      </c>
    </row>
    <row r="302" spans="1:11" ht="15.75" x14ac:dyDescent="0.25">
      <c r="A302" s="7">
        <v>298</v>
      </c>
      <c r="B302" s="11" t="s">
        <v>12</v>
      </c>
      <c r="C302" s="6">
        <f t="shared" si="27"/>
        <v>1056.0999999999999</v>
      </c>
      <c r="D302" s="6">
        <v>0</v>
      </c>
      <c r="E302" s="6">
        <v>0</v>
      </c>
      <c r="F302" s="6">
        <v>1056.0999999999999</v>
      </c>
      <c r="G302" s="24">
        <f t="shared" ref="G302:G303" si="28">G307+G325</f>
        <v>0</v>
      </c>
      <c r="H302" s="6">
        <v>0</v>
      </c>
      <c r="I302" s="6">
        <v>0</v>
      </c>
      <c r="J302" s="6">
        <v>0</v>
      </c>
      <c r="K302" s="6" t="s">
        <v>7</v>
      </c>
    </row>
    <row r="303" spans="1:11" ht="15.75" x14ac:dyDescent="0.25">
      <c r="A303" s="7">
        <v>299</v>
      </c>
      <c r="B303" s="11" t="s">
        <v>63</v>
      </c>
      <c r="C303" s="6">
        <f t="shared" si="27"/>
        <v>0</v>
      </c>
      <c r="D303" s="6">
        <v>0</v>
      </c>
      <c r="E303" s="6">
        <v>0</v>
      </c>
      <c r="F303" s="6">
        <v>0</v>
      </c>
      <c r="G303" s="24">
        <f t="shared" si="28"/>
        <v>0</v>
      </c>
      <c r="H303" s="6">
        <v>0</v>
      </c>
      <c r="I303" s="6">
        <v>0</v>
      </c>
      <c r="J303" s="6">
        <v>0</v>
      </c>
      <c r="K303" s="6" t="s">
        <v>7</v>
      </c>
    </row>
    <row r="304" spans="1:11" ht="15.75" x14ac:dyDescent="0.25">
      <c r="A304" s="7">
        <v>300</v>
      </c>
      <c r="B304" s="11" t="s">
        <v>10</v>
      </c>
      <c r="C304" s="6">
        <f>SUM(D304:J304)</f>
        <v>7524.07</v>
      </c>
      <c r="D304" s="6">
        <v>0</v>
      </c>
      <c r="E304" s="6">
        <v>2053.1999999999998</v>
      </c>
      <c r="F304" s="6">
        <v>4025.67</v>
      </c>
      <c r="G304" s="24">
        <f>G309+G327</f>
        <v>753.2</v>
      </c>
      <c r="H304" s="6">
        <v>146</v>
      </c>
      <c r="I304" s="6">
        <v>146</v>
      </c>
      <c r="J304" s="6">
        <v>400</v>
      </c>
      <c r="K304" s="6" t="s">
        <v>7</v>
      </c>
    </row>
    <row r="305" spans="1:11" ht="15.75" x14ac:dyDescent="0.25">
      <c r="A305" s="7">
        <v>301</v>
      </c>
      <c r="B305" s="155" t="s">
        <v>87</v>
      </c>
      <c r="C305" s="156"/>
      <c r="D305" s="156"/>
      <c r="E305" s="156"/>
      <c r="F305" s="156"/>
      <c r="G305" s="156"/>
      <c r="H305" s="156"/>
      <c r="I305" s="156"/>
      <c r="J305" s="157"/>
      <c r="K305" s="5"/>
    </row>
    <row r="306" spans="1:11" ht="47.25" x14ac:dyDescent="0.25">
      <c r="A306" s="7">
        <v>302</v>
      </c>
      <c r="B306" s="44" t="s">
        <v>88</v>
      </c>
      <c r="C306" s="42">
        <f t="shared" ref="C306:C308" si="29">SUM(D306:J306)</f>
        <v>5464.99</v>
      </c>
      <c r="D306" s="42">
        <v>0</v>
      </c>
      <c r="E306" s="42">
        <v>1777.32</v>
      </c>
      <c r="F306" s="42">
        <v>3687.67</v>
      </c>
      <c r="G306" s="45">
        <f>SUM(G307:G309)</f>
        <v>0</v>
      </c>
      <c r="H306" s="42">
        <v>0</v>
      </c>
      <c r="I306" s="42">
        <v>0</v>
      </c>
      <c r="J306" s="42">
        <v>0</v>
      </c>
      <c r="K306" s="6" t="s">
        <v>7</v>
      </c>
    </row>
    <row r="307" spans="1:11" ht="15.75" x14ac:dyDescent="0.25">
      <c r="A307" s="7">
        <v>303</v>
      </c>
      <c r="B307" s="44" t="s">
        <v>12</v>
      </c>
      <c r="C307" s="42">
        <f t="shared" si="29"/>
        <v>0</v>
      </c>
      <c r="D307" s="42">
        <v>0</v>
      </c>
      <c r="E307" s="42">
        <v>0</v>
      </c>
      <c r="F307" s="42">
        <v>0</v>
      </c>
      <c r="G307" s="45">
        <v>0</v>
      </c>
      <c r="H307" s="42">
        <v>0</v>
      </c>
      <c r="I307" s="42">
        <v>0</v>
      </c>
      <c r="J307" s="42">
        <v>0</v>
      </c>
      <c r="K307" s="6" t="s">
        <v>7</v>
      </c>
    </row>
    <row r="308" spans="1:11" ht="15.75" x14ac:dyDescent="0.25">
      <c r="A308" s="7">
        <v>304</v>
      </c>
      <c r="B308" s="44" t="s">
        <v>63</v>
      </c>
      <c r="C308" s="42">
        <f t="shared" si="29"/>
        <v>0</v>
      </c>
      <c r="D308" s="42">
        <v>0</v>
      </c>
      <c r="E308" s="42">
        <v>0</v>
      </c>
      <c r="F308" s="42">
        <v>0</v>
      </c>
      <c r="G308" s="45">
        <v>0</v>
      </c>
      <c r="H308" s="42">
        <v>0</v>
      </c>
      <c r="I308" s="42">
        <v>0</v>
      </c>
      <c r="J308" s="42">
        <v>0</v>
      </c>
      <c r="K308" s="6" t="s">
        <v>7</v>
      </c>
    </row>
    <row r="309" spans="1:11" ht="15.75" x14ac:dyDescent="0.25">
      <c r="A309" s="7">
        <v>305</v>
      </c>
      <c r="B309" s="44" t="s">
        <v>10</v>
      </c>
      <c r="C309" s="42">
        <f>SUM(D309:J309)</f>
        <v>5464.99</v>
      </c>
      <c r="D309" s="42">
        <v>0</v>
      </c>
      <c r="E309" s="42">
        <v>1777.32</v>
      </c>
      <c r="F309" s="42">
        <v>3687.67</v>
      </c>
      <c r="G309" s="45">
        <f>G314</f>
        <v>0</v>
      </c>
      <c r="H309" s="42">
        <v>0</v>
      </c>
      <c r="I309" s="42">
        <v>0</v>
      </c>
      <c r="J309" s="42">
        <v>0</v>
      </c>
      <c r="K309" s="6" t="s">
        <v>7</v>
      </c>
    </row>
    <row r="310" spans="1:11" ht="15.75" x14ac:dyDescent="0.25">
      <c r="A310" s="7">
        <v>306</v>
      </c>
      <c r="B310" s="158" t="s">
        <v>89</v>
      </c>
      <c r="C310" s="159"/>
      <c r="D310" s="159"/>
      <c r="E310" s="159"/>
      <c r="F310" s="159"/>
      <c r="G310" s="159"/>
      <c r="H310" s="159"/>
      <c r="I310" s="159"/>
      <c r="J310" s="160"/>
      <c r="K310" s="5"/>
    </row>
    <row r="311" spans="1:11" ht="63" x14ac:dyDescent="0.25">
      <c r="A311" s="7">
        <v>307</v>
      </c>
      <c r="B311" s="14" t="s">
        <v>90</v>
      </c>
      <c r="C311" s="6">
        <f t="shared" ref="C311:C315" si="30">SUM(D311:J311)</f>
        <v>5464.99</v>
      </c>
      <c r="D311" s="6">
        <v>0</v>
      </c>
      <c r="E311" s="6">
        <v>1777.32</v>
      </c>
      <c r="F311" s="6">
        <v>3687.67</v>
      </c>
      <c r="G311" s="24">
        <f>G312+G313+G314</f>
        <v>0</v>
      </c>
      <c r="H311" s="6">
        <v>0</v>
      </c>
      <c r="I311" s="6">
        <v>0</v>
      </c>
      <c r="J311" s="6">
        <v>0</v>
      </c>
      <c r="K311" s="6" t="s">
        <v>7</v>
      </c>
    </row>
    <row r="312" spans="1:11" ht="15.75" x14ac:dyDescent="0.25">
      <c r="A312" s="7">
        <v>308</v>
      </c>
      <c r="B312" s="14" t="s">
        <v>12</v>
      </c>
      <c r="C312" s="6">
        <f t="shared" si="30"/>
        <v>0</v>
      </c>
      <c r="D312" s="6">
        <v>0</v>
      </c>
      <c r="E312" s="6">
        <v>0</v>
      </c>
      <c r="F312" s="6">
        <v>0</v>
      </c>
      <c r="G312" s="24">
        <v>0</v>
      </c>
      <c r="H312" s="6">
        <v>0</v>
      </c>
      <c r="I312" s="6">
        <v>0</v>
      </c>
      <c r="J312" s="6">
        <v>0</v>
      </c>
      <c r="K312" s="6" t="s">
        <v>7</v>
      </c>
    </row>
    <row r="313" spans="1:11" ht="15.75" x14ac:dyDescent="0.25">
      <c r="A313" s="7">
        <v>309</v>
      </c>
      <c r="B313" s="14" t="s">
        <v>63</v>
      </c>
      <c r="C313" s="6">
        <f t="shared" si="30"/>
        <v>0</v>
      </c>
      <c r="D313" s="6">
        <v>0</v>
      </c>
      <c r="E313" s="6">
        <v>0</v>
      </c>
      <c r="F313" s="6">
        <v>0</v>
      </c>
      <c r="G313" s="24">
        <v>0</v>
      </c>
      <c r="H313" s="6">
        <v>0</v>
      </c>
      <c r="I313" s="6">
        <v>0</v>
      </c>
      <c r="J313" s="6">
        <v>0</v>
      </c>
      <c r="K313" s="6" t="s">
        <v>7</v>
      </c>
    </row>
    <row r="314" spans="1:11" ht="15.75" x14ac:dyDescent="0.25">
      <c r="A314" s="7">
        <v>310</v>
      </c>
      <c r="B314" s="14" t="s">
        <v>25</v>
      </c>
      <c r="C314" s="6">
        <f t="shared" si="30"/>
        <v>5464.99</v>
      </c>
      <c r="D314" s="6">
        <v>0</v>
      </c>
      <c r="E314" s="6">
        <v>1777.32</v>
      </c>
      <c r="F314" s="6">
        <v>3687.67</v>
      </c>
      <c r="G314" s="24">
        <f>G316</f>
        <v>0</v>
      </c>
      <c r="H314" s="6">
        <v>0</v>
      </c>
      <c r="I314" s="6">
        <v>0</v>
      </c>
      <c r="J314" s="6">
        <v>0</v>
      </c>
      <c r="K314" s="6" t="s">
        <v>7</v>
      </c>
    </row>
    <row r="315" spans="1:11" ht="78.75" x14ac:dyDescent="0.25">
      <c r="A315" s="7">
        <v>311</v>
      </c>
      <c r="B315" s="11" t="s">
        <v>179</v>
      </c>
      <c r="C315" s="6">
        <f t="shared" si="30"/>
        <v>5464.99</v>
      </c>
      <c r="D315" s="6">
        <v>0</v>
      </c>
      <c r="E315" s="6">
        <v>1777.32</v>
      </c>
      <c r="F315" s="6">
        <v>3687.67</v>
      </c>
      <c r="G315" s="24">
        <f>G316</f>
        <v>0</v>
      </c>
      <c r="H315" s="6">
        <v>0</v>
      </c>
      <c r="I315" s="6">
        <v>0</v>
      </c>
      <c r="J315" s="6">
        <v>0</v>
      </c>
      <c r="K315" s="6" t="s">
        <v>180</v>
      </c>
    </row>
    <row r="316" spans="1:11" ht="15.75" x14ac:dyDescent="0.25">
      <c r="A316" s="7">
        <v>312</v>
      </c>
      <c r="B316" s="11" t="s">
        <v>10</v>
      </c>
      <c r="C316" s="6">
        <f>SUM(D316:J316)</f>
        <v>5464.99</v>
      </c>
      <c r="D316" s="6">
        <v>0</v>
      </c>
      <c r="E316" s="6">
        <v>1777.32</v>
      </c>
      <c r="F316" s="6">
        <v>3687.67</v>
      </c>
      <c r="G316" s="31">
        <v>0</v>
      </c>
      <c r="H316" s="6">
        <v>0</v>
      </c>
      <c r="I316" s="6">
        <v>0</v>
      </c>
      <c r="J316" s="6">
        <v>0</v>
      </c>
      <c r="K316" s="6"/>
    </row>
    <row r="317" spans="1:11" ht="63" x14ac:dyDescent="0.25">
      <c r="A317" s="7">
        <v>313</v>
      </c>
      <c r="B317" s="11" t="s">
        <v>181</v>
      </c>
      <c r="C317" s="6">
        <v>0</v>
      </c>
      <c r="D317" s="6">
        <v>0</v>
      </c>
      <c r="E317" s="6">
        <v>0</v>
      </c>
      <c r="F317" s="6">
        <v>0</v>
      </c>
      <c r="G317" s="24">
        <v>0</v>
      </c>
      <c r="H317" s="6">
        <v>0</v>
      </c>
      <c r="I317" s="6">
        <v>0</v>
      </c>
      <c r="J317" s="6">
        <v>0</v>
      </c>
      <c r="K317" s="6" t="s">
        <v>180</v>
      </c>
    </row>
    <row r="318" spans="1:11" ht="15.75" x14ac:dyDescent="0.25">
      <c r="A318" s="7">
        <v>314</v>
      </c>
      <c r="B318" s="11" t="s">
        <v>182</v>
      </c>
      <c r="C318" s="6">
        <v>0</v>
      </c>
      <c r="D318" s="6">
        <v>0</v>
      </c>
      <c r="E318" s="6">
        <v>0</v>
      </c>
      <c r="F318" s="6">
        <v>0</v>
      </c>
      <c r="G318" s="24">
        <v>0</v>
      </c>
      <c r="H318" s="6">
        <v>0</v>
      </c>
      <c r="I318" s="6">
        <v>0</v>
      </c>
      <c r="J318" s="6">
        <v>0</v>
      </c>
      <c r="K318" s="13"/>
    </row>
    <row r="319" spans="1:11" ht="15.75" x14ac:dyDescent="0.25">
      <c r="A319" s="7">
        <v>315</v>
      </c>
      <c r="B319" s="11" t="s">
        <v>63</v>
      </c>
      <c r="C319" s="6">
        <v>0</v>
      </c>
      <c r="D319" s="6">
        <v>0</v>
      </c>
      <c r="E319" s="6">
        <v>0</v>
      </c>
      <c r="F319" s="6">
        <v>0</v>
      </c>
      <c r="G319" s="24">
        <v>0</v>
      </c>
      <c r="H319" s="6">
        <v>0</v>
      </c>
      <c r="I319" s="6">
        <v>0</v>
      </c>
      <c r="J319" s="6">
        <v>0</v>
      </c>
      <c r="K319" s="13"/>
    </row>
    <row r="320" spans="1:11" ht="15.75" x14ac:dyDescent="0.25">
      <c r="A320" s="7">
        <v>316</v>
      </c>
      <c r="B320" s="11" t="s">
        <v>25</v>
      </c>
      <c r="C320" s="6">
        <v>0</v>
      </c>
      <c r="D320" s="6">
        <v>0</v>
      </c>
      <c r="E320" s="6">
        <v>0</v>
      </c>
      <c r="F320" s="6">
        <v>0</v>
      </c>
      <c r="G320" s="24">
        <v>0</v>
      </c>
      <c r="H320" s="6">
        <v>0</v>
      </c>
      <c r="I320" s="6">
        <v>0</v>
      </c>
      <c r="J320" s="6">
        <v>0</v>
      </c>
      <c r="K320" s="13"/>
    </row>
    <row r="321" spans="1:11" ht="236.25" x14ac:dyDescent="0.25">
      <c r="A321" s="7">
        <v>317</v>
      </c>
      <c r="B321" s="11" t="s">
        <v>183</v>
      </c>
      <c r="C321" s="6">
        <v>0</v>
      </c>
      <c r="D321" s="6">
        <v>0</v>
      </c>
      <c r="E321" s="6">
        <v>0</v>
      </c>
      <c r="F321" s="6">
        <v>0</v>
      </c>
      <c r="G321" s="24">
        <v>0</v>
      </c>
      <c r="H321" s="6">
        <v>0</v>
      </c>
      <c r="I321" s="6">
        <v>0</v>
      </c>
      <c r="J321" s="6">
        <v>0</v>
      </c>
      <c r="K321" s="6" t="s">
        <v>180</v>
      </c>
    </row>
    <row r="322" spans="1:11" ht="15.75" x14ac:dyDescent="0.25">
      <c r="A322" s="7">
        <v>318</v>
      </c>
      <c r="B322" s="11" t="s">
        <v>12</v>
      </c>
      <c r="C322" s="6">
        <v>0</v>
      </c>
      <c r="D322" s="6">
        <v>0</v>
      </c>
      <c r="E322" s="6">
        <v>0</v>
      </c>
      <c r="F322" s="6">
        <v>0</v>
      </c>
      <c r="G322" s="24">
        <v>0</v>
      </c>
      <c r="H322" s="6">
        <v>0</v>
      </c>
      <c r="I322" s="6">
        <v>0</v>
      </c>
      <c r="J322" s="6">
        <v>0</v>
      </c>
      <c r="K322" s="13"/>
    </row>
    <row r="323" spans="1:11" ht="15.75" x14ac:dyDescent="0.25">
      <c r="A323" s="7">
        <v>319</v>
      </c>
      <c r="B323" s="145" t="s">
        <v>16</v>
      </c>
      <c r="C323" s="146"/>
      <c r="D323" s="146"/>
      <c r="E323" s="146"/>
      <c r="F323" s="146"/>
      <c r="G323" s="146"/>
      <c r="H323" s="146"/>
      <c r="I323" s="146"/>
      <c r="J323" s="147"/>
      <c r="K323" s="5"/>
    </row>
    <row r="324" spans="1:11" ht="31.5" x14ac:dyDescent="0.25">
      <c r="A324" s="7">
        <v>320</v>
      </c>
      <c r="B324" s="39" t="s">
        <v>103</v>
      </c>
      <c r="C324" s="37">
        <f t="shared" ref="C324:C330" si="31">SUM(D324:J324)</f>
        <v>3115.1800000000003</v>
      </c>
      <c r="D324" s="37">
        <v>0</v>
      </c>
      <c r="E324" s="37">
        <v>275.88</v>
      </c>
      <c r="F324" s="37">
        <v>1394.1</v>
      </c>
      <c r="G324" s="40">
        <f>G325+G326+G327</f>
        <v>753.2</v>
      </c>
      <c r="H324" s="37">
        <v>146</v>
      </c>
      <c r="I324" s="37">
        <v>146</v>
      </c>
      <c r="J324" s="37">
        <v>400</v>
      </c>
      <c r="K324" s="6" t="s">
        <v>7</v>
      </c>
    </row>
    <row r="325" spans="1:11" ht="15.75" x14ac:dyDescent="0.25">
      <c r="A325" s="7">
        <v>321</v>
      </c>
      <c r="B325" s="39" t="s">
        <v>12</v>
      </c>
      <c r="C325" s="37">
        <f t="shared" si="31"/>
        <v>1056.0999999999999</v>
      </c>
      <c r="D325" s="37">
        <v>0</v>
      </c>
      <c r="E325" s="37">
        <v>0</v>
      </c>
      <c r="F325" s="37">
        <v>1056.0999999999999</v>
      </c>
      <c r="G325" s="40">
        <v>0</v>
      </c>
      <c r="H325" s="37">
        <v>0</v>
      </c>
      <c r="I325" s="37">
        <v>0</v>
      </c>
      <c r="J325" s="37">
        <v>0</v>
      </c>
      <c r="K325" s="6" t="s">
        <v>7</v>
      </c>
    </row>
    <row r="326" spans="1:11" ht="15.75" x14ac:dyDescent="0.25">
      <c r="A326" s="7">
        <v>322</v>
      </c>
      <c r="B326" s="39" t="s">
        <v>63</v>
      </c>
      <c r="C326" s="37">
        <f t="shared" si="31"/>
        <v>0</v>
      </c>
      <c r="D326" s="37">
        <v>0</v>
      </c>
      <c r="E326" s="37">
        <v>0</v>
      </c>
      <c r="F326" s="37">
        <v>0</v>
      </c>
      <c r="G326" s="40">
        <v>0</v>
      </c>
      <c r="H326" s="37">
        <v>0</v>
      </c>
      <c r="I326" s="37">
        <v>0</v>
      </c>
      <c r="J326" s="37">
        <v>0</v>
      </c>
      <c r="K326" s="6" t="s">
        <v>7</v>
      </c>
    </row>
    <row r="327" spans="1:11" ht="15.75" x14ac:dyDescent="0.25">
      <c r="A327" s="7">
        <v>323</v>
      </c>
      <c r="B327" s="39" t="s">
        <v>10</v>
      </c>
      <c r="C327" s="37">
        <f t="shared" si="31"/>
        <v>2059.08</v>
      </c>
      <c r="D327" s="37">
        <v>0</v>
      </c>
      <c r="E327" s="37">
        <v>275.88</v>
      </c>
      <c r="F327" s="37">
        <v>338</v>
      </c>
      <c r="G327" s="40">
        <f>G329+G331</f>
        <v>753.2</v>
      </c>
      <c r="H327" s="37">
        <v>146</v>
      </c>
      <c r="I327" s="37">
        <v>146</v>
      </c>
      <c r="J327" s="37">
        <v>400</v>
      </c>
      <c r="K327" s="6" t="s">
        <v>7</v>
      </c>
    </row>
    <row r="328" spans="1:11" ht="78.75" x14ac:dyDescent="0.25">
      <c r="A328" s="7">
        <v>324</v>
      </c>
      <c r="B328" s="11" t="s">
        <v>179</v>
      </c>
      <c r="C328" s="6">
        <f t="shared" si="31"/>
        <v>449</v>
      </c>
      <c r="D328" s="6">
        <v>0</v>
      </c>
      <c r="E328" s="6">
        <v>0</v>
      </c>
      <c r="F328" s="6">
        <v>0</v>
      </c>
      <c r="G328" s="24">
        <f>G329</f>
        <v>449</v>
      </c>
      <c r="H328" s="6">
        <v>0</v>
      </c>
      <c r="I328" s="6">
        <v>0</v>
      </c>
      <c r="J328" s="6">
        <v>0</v>
      </c>
      <c r="K328" s="6" t="s">
        <v>180</v>
      </c>
    </row>
    <row r="329" spans="1:11" ht="15.75" x14ac:dyDescent="0.25">
      <c r="A329" s="7">
        <v>325</v>
      </c>
      <c r="B329" s="11" t="s">
        <v>10</v>
      </c>
      <c r="C329" s="6">
        <f t="shared" si="31"/>
        <v>449</v>
      </c>
      <c r="D329" s="6">
        <v>0</v>
      </c>
      <c r="E329" s="6">
        <v>0</v>
      </c>
      <c r="F329" s="6">
        <v>0</v>
      </c>
      <c r="G329" s="31">
        <v>449</v>
      </c>
      <c r="H329" s="6">
        <v>0</v>
      </c>
      <c r="I329" s="6">
        <v>0</v>
      </c>
      <c r="J329" s="6">
        <v>0</v>
      </c>
      <c r="K329" s="6"/>
    </row>
    <row r="330" spans="1:11" ht="78.75" x14ac:dyDescent="0.25">
      <c r="A330" s="7">
        <v>326</v>
      </c>
      <c r="B330" s="11" t="s">
        <v>184</v>
      </c>
      <c r="C330" s="6">
        <f t="shared" si="31"/>
        <v>1610.08</v>
      </c>
      <c r="D330" s="6">
        <v>0</v>
      </c>
      <c r="E330" s="6">
        <v>275.88</v>
      </c>
      <c r="F330" s="6">
        <v>338</v>
      </c>
      <c r="G330" s="24">
        <f>G331</f>
        <v>304.2</v>
      </c>
      <c r="H330" s="6">
        <v>146</v>
      </c>
      <c r="I330" s="6">
        <v>146</v>
      </c>
      <c r="J330" s="6">
        <v>400</v>
      </c>
      <c r="K330" s="6" t="s">
        <v>185</v>
      </c>
    </row>
    <row r="331" spans="1:11" ht="15.75" x14ac:dyDescent="0.25">
      <c r="A331" s="7">
        <v>327</v>
      </c>
      <c r="B331" s="11" t="s">
        <v>10</v>
      </c>
      <c r="C331" s="6">
        <f>SUM(D331:J331)</f>
        <v>1610.08</v>
      </c>
      <c r="D331" s="6">
        <v>0</v>
      </c>
      <c r="E331" s="6">
        <v>275.88</v>
      </c>
      <c r="F331" s="6">
        <v>338</v>
      </c>
      <c r="G331" s="30">
        <v>304.2</v>
      </c>
      <c r="H331" s="6">
        <v>146</v>
      </c>
      <c r="I331" s="6">
        <v>146</v>
      </c>
      <c r="J331" s="6">
        <v>400</v>
      </c>
      <c r="K331" s="13"/>
    </row>
    <row r="332" spans="1:11" ht="94.5" x14ac:dyDescent="0.25">
      <c r="A332" s="7">
        <v>328</v>
      </c>
      <c r="B332" s="11" t="s">
        <v>186</v>
      </c>
      <c r="C332" s="6">
        <v>0</v>
      </c>
      <c r="D332" s="6">
        <v>0</v>
      </c>
      <c r="E332" s="6">
        <v>0</v>
      </c>
      <c r="F332" s="6">
        <v>0</v>
      </c>
      <c r="G332" s="24">
        <v>0</v>
      </c>
      <c r="H332" s="6">
        <v>0</v>
      </c>
      <c r="I332" s="6">
        <v>0</v>
      </c>
      <c r="J332" s="6">
        <v>0</v>
      </c>
      <c r="K332" s="6" t="s">
        <v>187</v>
      </c>
    </row>
    <row r="333" spans="1:11" ht="15.75" x14ac:dyDescent="0.25">
      <c r="A333" s="7">
        <v>329</v>
      </c>
      <c r="B333" s="11" t="s">
        <v>10</v>
      </c>
      <c r="C333" s="6">
        <v>0</v>
      </c>
      <c r="D333" s="6">
        <v>0</v>
      </c>
      <c r="E333" s="6">
        <v>0</v>
      </c>
      <c r="F333" s="6">
        <v>0</v>
      </c>
      <c r="G333" s="24">
        <v>0</v>
      </c>
      <c r="H333" s="6">
        <v>0</v>
      </c>
      <c r="I333" s="6">
        <v>0</v>
      </c>
      <c r="J333" s="6">
        <v>0</v>
      </c>
      <c r="K333" s="6"/>
    </row>
    <row r="334" spans="1:11" ht="94.5" x14ac:dyDescent="0.25">
      <c r="A334" s="7">
        <v>330</v>
      </c>
      <c r="B334" s="11" t="s">
        <v>188</v>
      </c>
      <c r="C334" s="6">
        <v>0</v>
      </c>
      <c r="D334" s="6">
        <v>0</v>
      </c>
      <c r="E334" s="6">
        <v>0</v>
      </c>
      <c r="F334" s="6">
        <v>0</v>
      </c>
      <c r="G334" s="24">
        <v>0</v>
      </c>
      <c r="H334" s="6">
        <v>0</v>
      </c>
      <c r="I334" s="6">
        <v>0</v>
      </c>
      <c r="J334" s="6">
        <v>0</v>
      </c>
      <c r="K334" s="6" t="s">
        <v>187</v>
      </c>
    </row>
    <row r="335" spans="1:11" ht="15.75" x14ac:dyDescent="0.25">
      <c r="A335" s="7">
        <v>331</v>
      </c>
      <c r="B335" s="11" t="s">
        <v>26</v>
      </c>
      <c r="C335" s="6">
        <v>0</v>
      </c>
      <c r="D335" s="6">
        <v>0</v>
      </c>
      <c r="E335" s="6">
        <v>0</v>
      </c>
      <c r="F335" s="6">
        <v>0</v>
      </c>
      <c r="G335" s="24">
        <v>0</v>
      </c>
      <c r="H335" s="6">
        <v>0</v>
      </c>
      <c r="I335" s="6">
        <v>0</v>
      </c>
      <c r="J335" s="6">
        <v>0</v>
      </c>
      <c r="K335" s="6"/>
    </row>
    <row r="336" spans="1:11" ht="173.25" x14ac:dyDescent="0.25">
      <c r="A336" s="7">
        <v>332</v>
      </c>
      <c r="B336" s="11" t="s">
        <v>189</v>
      </c>
      <c r="C336" s="6">
        <v>0</v>
      </c>
      <c r="D336" s="6">
        <v>0</v>
      </c>
      <c r="E336" s="6">
        <v>0</v>
      </c>
      <c r="F336" s="6">
        <v>0</v>
      </c>
      <c r="G336" s="24">
        <v>0</v>
      </c>
      <c r="H336" s="6">
        <v>0</v>
      </c>
      <c r="I336" s="6">
        <v>0</v>
      </c>
      <c r="J336" s="6">
        <v>0</v>
      </c>
      <c r="K336" s="6" t="s">
        <v>187</v>
      </c>
    </row>
    <row r="337" spans="1:11" ht="15.75" x14ac:dyDescent="0.25">
      <c r="A337" s="7">
        <v>333</v>
      </c>
      <c r="B337" s="11" t="s">
        <v>12</v>
      </c>
      <c r="C337" s="6">
        <v>0</v>
      </c>
      <c r="D337" s="6">
        <v>0</v>
      </c>
      <c r="E337" s="6">
        <v>0</v>
      </c>
      <c r="F337" s="6">
        <v>0</v>
      </c>
      <c r="G337" s="24">
        <v>0</v>
      </c>
      <c r="H337" s="6">
        <v>0</v>
      </c>
      <c r="I337" s="6">
        <v>0</v>
      </c>
      <c r="J337" s="6">
        <v>0</v>
      </c>
      <c r="K337" s="6"/>
    </row>
    <row r="338" spans="1:11" ht="63" x14ac:dyDescent="0.25">
      <c r="A338" s="7">
        <v>334</v>
      </c>
      <c r="B338" s="11" t="s">
        <v>190</v>
      </c>
      <c r="C338" s="6">
        <v>1056.0999999999999</v>
      </c>
      <c r="D338" s="6">
        <v>0</v>
      </c>
      <c r="E338" s="6">
        <v>0</v>
      </c>
      <c r="F338" s="6">
        <v>1056.0999999999999</v>
      </c>
      <c r="G338" s="24">
        <v>0</v>
      </c>
      <c r="H338" s="6">
        <v>0</v>
      </c>
      <c r="I338" s="6">
        <v>0</v>
      </c>
      <c r="J338" s="6">
        <v>0</v>
      </c>
      <c r="K338" s="6" t="s">
        <v>191</v>
      </c>
    </row>
    <row r="339" spans="1:11" ht="15.75" x14ac:dyDescent="0.25">
      <c r="A339" s="7">
        <v>335</v>
      </c>
      <c r="B339" s="11" t="s">
        <v>12</v>
      </c>
      <c r="C339" s="6">
        <v>1056.0999999999999</v>
      </c>
      <c r="D339" s="6">
        <v>0</v>
      </c>
      <c r="E339" s="6">
        <v>0</v>
      </c>
      <c r="F339" s="6">
        <v>1056.0999999999999</v>
      </c>
      <c r="G339" s="24">
        <v>0</v>
      </c>
      <c r="H339" s="6">
        <v>0</v>
      </c>
      <c r="I339" s="6">
        <v>0</v>
      </c>
      <c r="J339" s="6">
        <v>0</v>
      </c>
      <c r="K339" s="6"/>
    </row>
    <row r="340" spans="1:11" ht="16.5" x14ac:dyDescent="0.3">
      <c r="A340" s="7">
        <v>336</v>
      </c>
      <c r="B340" s="161" t="s">
        <v>192</v>
      </c>
      <c r="C340" s="162"/>
      <c r="D340" s="162"/>
      <c r="E340" s="162"/>
      <c r="F340" s="162"/>
      <c r="G340" s="162"/>
      <c r="H340" s="162"/>
      <c r="I340" s="162"/>
      <c r="J340" s="163"/>
      <c r="K340" s="5"/>
    </row>
    <row r="341" spans="1:11" ht="31.5" x14ac:dyDescent="0.25">
      <c r="A341" s="7">
        <v>337</v>
      </c>
      <c r="B341" s="17" t="s">
        <v>193</v>
      </c>
      <c r="C341" s="6">
        <f t="shared" ref="C341:C371" si="32">SUM(D341:J341)</f>
        <v>9341.7999999999993</v>
      </c>
      <c r="D341" s="6">
        <v>0</v>
      </c>
      <c r="E341" s="6">
        <v>827.3</v>
      </c>
      <c r="F341" s="6">
        <v>2900</v>
      </c>
      <c r="G341" s="24">
        <f>SUM(G342:G343)</f>
        <v>4084.5</v>
      </c>
      <c r="H341" s="6">
        <v>510</v>
      </c>
      <c r="I341" s="6">
        <v>510</v>
      </c>
      <c r="J341" s="6">
        <v>510</v>
      </c>
      <c r="K341" s="6" t="s">
        <v>7</v>
      </c>
    </row>
    <row r="342" spans="1:11" ht="15.75" x14ac:dyDescent="0.25">
      <c r="A342" s="7">
        <v>338</v>
      </c>
      <c r="B342" s="17" t="s">
        <v>63</v>
      </c>
      <c r="C342" s="6">
        <f t="shared" si="32"/>
        <v>4831.8</v>
      </c>
      <c r="D342" s="6">
        <v>0</v>
      </c>
      <c r="E342" s="6">
        <v>347.3</v>
      </c>
      <c r="F342" s="6">
        <v>1900</v>
      </c>
      <c r="G342" s="24">
        <f>G346</f>
        <v>2584.5</v>
      </c>
      <c r="H342" s="6">
        <v>0</v>
      </c>
      <c r="I342" s="6">
        <v>0</v>
      </c>
      <c r="J342" s="6">
        <v>0</v>
      </c>
      <c r="K342" s="6" t="s">
        <v>7</v>
      </c>
    </row>
    <row r="343" spans="1:11" ht="15.75" x14ac:dyDescent="0.25">
      <c r="A343" s="7">
        <v>339</v>
      </c>
      <c r="B343" s="17" t="s">
        <v>25</v>
      </c>
      <c r="C343" s="6">
        <f t="shared" si="32"/>
        <v>4510</v>
      </c>
      <c r="D343" s="6">
        <v>0</v>
      </c>
      <c r="E343" s="6">
        <v>480</v>
      </c>
      <c r="F343" s="6">
        <v>1000</v>
      </c>
      <c r="G343" s="24">
        <f>G347</f>
        <v>1500</v>
      </c>
      <c r="H343" s="6">
        <v>510</v>
      </c>
      <c r="I343" s="6">
        <v>510</v>
      </c>
      <c r="J343" s="6">
        <v>510</v>
      </c>
      <c r="K343" s="6" t="s">
        <v>7</v>
      </c>
    </row>
    <row r="344" spans="1:11" ht="15.75" x14ac:dyDescent="0.25">
      <c r="A344" s="7">
        <v>340</v>
      </c>
      <c r="B344" s="145" t="s">
        <v>16</v>
      </c>
      <c r="C344" s="146"/>
      <c r="D344" s="146"/>
      <c r="E344" s="146"/>
      <c r="F344" s="146"/>
      <c r="G344" s="146"/>
      <c r="H344" s="146"/>
      <c r="I344" s="146"/>
      <c r="J344" s="147"/>
      <c r="K344" s="6"/>
    </row>
    <row r="345" spans="1:11" ht="31.5" x14ac:dyDescent="0.25">
      <c r="A345" s="7">
        <v>341</v>
      </c>
      <c r="B345" s="46" t="s">
        <v>194</v>
      </c>
      <c r="C345" s="37">
        <f t="shared" si="32"/>
        <v>9341.7999999999993</v>
      </c>
      <c r="D345" s="37">
        <v>0</v>
      </c>
      <c r="E345" s="37">
        <v>827.3</v>
      </c>
      <c r="F345" s="37">
        <v>2900</v>
      </c>
      <c r="G345" s="40">
        <f>SUM(G346:G347)</f>
        <v>4084.5</v>
      </c>
      <c r="H345" s="37">
        <v>510</v>
      </c>
      <c r="I345" s="37">
        <v>510</v>
      </c>
      <c r="J345" s="37">
        <v>510</v>
      </c>
      <c r="K345" s="6" t="s">
        <v>7</v>
      </c>
    </row>
    <row r="346" spans="1:11" ht="15.75" x14ac:dyDescent="0.25">
      <c r="A346" s="7">
        <v>342</v>
      </c>
      <c r="B346" s="46" t="s">
        <v>63</v>
      </c>
      <c r="C346" s="37">
        <f t="shared" si="32"/>
        <v>4831.8</v>
      </c>
      <c r="D346" s="37">
        <v>0</v>
      </c>
      <c r="E346" s="37">
        <v>347.3</v>
      </c>
      <c r="F346" s="37">
        <v>1900</v>
      </c>
      <c r="G346" s="40">
        <f>G351</f>
        <v>2584.5</v>
      </c>
      <c r="H346" s="37">
        <v>0</v>
      </c>
      <c r="I346" s="37">
        <v>0</v>
      </c>
      <c r="J346" s="37">
        <v>0</v>
      </c>
      <c r="K346" s="6" t="s">
        <v>7</v>
      </c>
    </row>
    <row r="347" spans="1:11" ht="15.75" x14ac:dyDescent="0.25">
      <c r="A347" s="7">
        <v>343</v>
      </c>
      <c r="B347" s="46" t="s">
        <v>25</v>
      </c>
      <c r="C347" s="37">
        <f t="shared" si="32"/>
        <v>4510</v>
      </c>
      <c r="D347" s="37">
        <v>0</v>
      </c>
      <c r="E347" s="37">
        <v>480</v>
      </c>
      <c r="F347" s="37">
        <v>1000</v>
      </c>
      <c r="G347" s="40">
        <f>G352</f>
        <v>1500</v>
      </c>
      <c r="H347" s="37">
        <v>510</v>
      </c>
      <c r="I347" s="37">
        <v>510</v>
      </c>
      <c r="J347" s="37">
        <v>510</v>
      </c>
      <c r="K347" s="6" t="s">
        <v>7</v>
      </c>
    </row>
    <row r="348" spans="1:11" ht="63" x14ac:dyDescent="0.25">
      <c r="A348" s="7">
        <v>344</v>
      </c>
      <c r="B348" s="14" t="s">
        <v>195</v>
      </c>
      <c r="C348" s="6">
        <f t="shared" si="32"/>
        <v>990</v>
      </c>
      <c r="D348" s="6">
        <v>0</v>
      </c>
      <c r="E348" s="6">
        <v>480</v>
      </c>
      <c r="F348" s="12">
        <v>0</v>
      </c>
      <c r="G348" s="24">
        <v>0</v>
      </c>
      <c r="H348" s="6">
        <v>0</v>
      </c>
      <c r="I348" s="6">
        <v>0</v>
      </c>
      <c r="J348" s="6">
        <v>510</v>
      </c>
      <c r="K348" s="6" t="s">
        <v>196</v>
      </c>
    </row>
    <row r="349" spans="1:11" ht="15.75" x14ac:dyDescent="0.25">
      <c r="A349" s="7">
        <v>345</v>
      </c>
      <c r="B349" s="14" t="s">
        <v>10</v>
      </c>
      <c r="C349" s="6">
        <f t="shared" si="32"/>
        <v>990</v>
      </c>
      <c r="D349" s="6">
        <v>0</v>
      </c>
      <c r="E349" s="6">
        <v>480</v>
      </c>
      <c r="F349" s="12">
        <v>0</v>
      </c>
      <c r="G349" s="24">
        <v>0</v>
      </c>
      <c r="H349" s="6">
        <v>0</v>
      </c>
      <c r="I349" s="6">
        <v>0</v>
      </c>
      <c r="J349" s="6">
        <v>510</v>
      </c>
      <c r="K349" s="6"/>
    </row>
    <row r="350" spans="1:11" ht="126" x14ac:dyDescent="0.25">
      <c r="A350" s="7">
        <v>346</v>
      </c>
      <c r="B350" s="14" t="s">
        <v>197</v>
      </c>
      <c r="C350" s="6">
        <f t="shared" si="32"/>
        <v>5767.3</v>
      </c>
      <c r="D350" s="6">
        <v>0</v>
      </c>
      <c r="E350" s="6">
        <v>347.3</v>
      </c>
      <c r="F350" s="6">
        <v>2900</v>
      </c>
      <c r="G350" s="24">
        <v>1500</v>
      </c>
      <c r="H350" s="6">
        <v>510</v>
      </c>
      <c r="I350" s="6">
        <v>510</v>
      </c>
      <c r="J350" s="6">
        <v>0</v>
      </c>
      <c r="K350" s="6" t="s">
        <v>196</v>
      </c>
    </row>
    <row r="351" spans="1:11" ht="15.75" x14ac:dyDescent="0.25">
      <c r="A351" s="7">
        <v>347</v>
      </c>
      <c r="B351" s="14" t="s">
        <v>26</v>
      </c>
      <c r="C351" s="6">
        <f t="shared" si="32"/>
        <v>4831.8</v>
      </c>
      <c r="D351" s="6">
        <v>0</v>
      </c>
      <c r="E351" s="6">
        <v>347.3</v>
      </c>
      <c r="F351" s="6">
        <v>1900</v>
      </c>
      <c r="G351" s="24">
        <f>G369</f>
        <v>2584.5</v>
      </c>
      <c r="H351" s="6">
        <v>0</v>
      </c>
      <c r="I351" s="6">
        <v>0</v>
      </c>
      <c r="J351" s="6">
        <v>0</v>
      </c>
      <c r="K351" s="6"/>
    </row>
    <row r="352" spans="1:11" ht="15.75" x14ac:dyDescent="0.25">
      <c r="A352" s="7">
        <v>348</v>
      </c>
      <c r="B352" s="14" t="s">
        <v>25</v>
      </c>
      <c r="C352" s="6">
        <f t="shared" si="32"/>
        <v>3520</v>
      </c>
      <c r="D352" s="6">
        <f>D356+D364+D368+D372</f>
        <v>0</v>
      </c>
      <c r="E352" s="6">
        <v>0</v>
      </c>
      <c r="F352" s="6">
        <v>1000</v>
      </c>
      <c r="G352" s="30">
        <v>1500</v>
      </c>
      <c r="H352" s="6">
        <v>510</v>
      </c>
      <c r="I352" s="6">
        <v>510</v>
      </c>
      <c r="J352" s="6">
        <v>0</v>
      </c>
      <c r="K352" s="6"/>
    </row>
    <row r="353" spans="1:11" ht="31.5" x14ac:dyDescent="0.25">
      <c r="A353" s="7">
        <v>349</v>
      </c>
      <c r="B353" s="17" t="s">
        <v>198</v>
      </c>
      <c r="C353" s="6">
        <f t="shared" si="32"/>
        <v>0</v>
      </c>
      <c r="D353" s="6"/>
      <c r="E353" s="6"/>
      <c r="F353" s="6"/>
      <c r="G353" s="24"/>
      <c r="H353" s="6"/>
      <c r="I353" s="6"/>
      <c r="J353" s="6"/>
      <c r="K353" s="6"/>
    </row>
    <row r="354" spans="1:11" ht="157.5" x14ac:dyDescent="0.25">
      <c r="A354" s="7">
        <v>350</v>
      </c>
      <c r="B354" s="17" t="s">
        <v>199</v>
      </c>
      <c r="C354" s="6">
        <f t="shared" si="32"/>
        <v>0</v>
      </c>
      <c r="D354" s="6"/>
      <c r="E354" s="6"/>
      <c r="F354" s="6"/>
      <c r="G354" s="24"/>
      <c r="H354" s="6"/>
      <c r="I354" s="6"/>
      <c r="J354" s="6"/>
      <c r="K354" s="6" t="s">
        <v>200</v>
      </c>
    </row>
    <row r="355" spans="1:11" ht="15.75" x14ac:dyDescent="0.25">
      <c r="A355" s="7">
        <v>351</v>
      </c>
      <c r="B355" s="17" t="s">
        <v>201</v>
      </c>
      <c r="C355" s="6">
        <f t="shared" si="32"/>
        <v>69.599999999999994</v>
      </c>
      <c r="D355" s="6">
        <f t="shared" ref="D355:J355" si="33">D356+D357</f>
        <v>0</v>
      </c>
      <c r="E355" s="6">
        <f t="shared" si="33"/>
        <v>69.599999999999994</v>
      </c>
      <c r="F355" s="6">
        <f t="shared" si="33"/>
        <v>0</v>
      </c>
      <c r="G355" s="24">
        <f t="shared" si="33"/>
        <v>0</v>
      </c>
      <c r="H355" s="6">
        <f t="shared" si="33"/>
        <v>0</v>
      </c>
      <c r="I355" s="6">
        <f t="shared" si="33"/>
        <v>0</v>
      </c>
      <c r="J355" s="6">
        <f t="shared" si="33"/>
        <v>0</v>
      </c>
      <c r="K355" s="6"/>
    </row>
    <row r="356" spans="1:11" ht="15.75" x14ac:dyDescent="0.25">
      <c r="A356" s="7">
        <v>352</v>
      </c>
      <c r="B356" s="17" t="s">
        <v>25</v>
      </c>
      <c r="C356" s="6">
        <f t="shared" si="32"/>
        <v>40</v>
      </c>
      <c r="D356" s="6">
        <v>0</v>
      </c>
      <c r="E356" s="6">
        <v>40</v>
      </c>
      <c r="F356" s="6">
        <v>0</v>
      </c>
      <c r="G356" s="24">
        <v>0</v>
      </c>
      <c r="H356" s="6">
        <v>0</v>
      </c>
      <c r="I356" s="6">
        <v>0</v>
      </c>
      <c r="J356" s="6">
        <v>0</v>
      </c>
      <c r="K356" s="6"/>
    </row>
    <row r="357" spans="1:11" ht="15.75" x14ac:dyDescent="0.25">
      <c r="A357" s="7">
        <v>353</v>
      </c>
      <c r="B357" s="17" t="s">
        <v>63</v>
      </c>
      <c r="C357" s="6">
        <f t="shared" si="32"/>
        <v>29.6</v>
      </c>
      <c r="D357" s="6">
        <v>0</v>
      </c>
      <c r="E357" s="6">
        <v>29.6</v>
      </c>
      <c r="F357" s="6">
        <v>0</v>
      </c>
      <c r="G357" s="24">
        <v>0</v>
      </c>
      <c r="H357" s="6">
        <v>0</v>
      </c>
      <c r="I357" s="6">
        <v>0</v>
      </c>
      <c r="J357" s="6">
        <v>0</v>
      </c>
      <c r="K357" s="6"/>
    </row>
    <row r="358" spans="1:11" ht="94.5" x14ac:dyDescent="0.25">
      <c r="A358" s="7">
        <v>354</v>
      </c>
      <c r="B358" s="17" t="s">
        <v>202</v>
      </c>
      <c r="C358" s="6">
        <f t="shared" si="32"/>
        <v>0</v>
      </c>
      <c r="D358" s="6"/>
      <c r="E358" s="6"/>
      <c r="F358" s="6"/>
      <c r="G358" s="24"/>
      <c r="H358" s="6"/>
      <c r="I358" s="6"/>
      <c r="J358" s="6"/>
      <c r="K358" s="6" t="s">
        <v>203</v>
      </c>
    </row>
    <row r="359" spans="1:11" ht="15.75" x14ac:dyDescent="0.25">
      <c r="A359" s="7">
        <v>355</v>
      </c>
      <c r="B359" s="17" t="s">
        <v>201</v>
      </c>
      <c r="C359" s="6">
        <f t="shared" si="32"/>
        <v>278.2</v>
      </c>
      <c r="D359" s="6">
        <f t="shared" ref="D359:J359" si="34">D360+D361</f>
        <v>0</v>
      </c>
      <c r="E359" s="6">
        <f t="shared" si="34"/>
        <v>278.2</v>
      </c>
      <c r="F359" s="6">
        <f t="shared" si="34"/>
        <v>0</v>
      </c>
      <c r="G359" s="24">
        <f t="shared" si="34"/>
        <v>0</v>
      </c>
      <c r="H359" s="6">
        <f t="shared" si="34"/>
        <v>0</v>
      </c>
      <c r="I359" s="6">
        <f t="shared" si="34"/>
        <v>0</v>
      </c>
      <c r="J359" s="6">
        <f t="shared" si="34"/>
        <v>0</v>
      </c>
      <c r="K359" s="6"/>
    </row>
    <row r="360" spans="1:11" ht="15.75" x14ac:dyDescent="0.25">
      <c r="A360" s="7">
        <v>356</v>
      </c>
      <c r="B360" s="17" t="s">
        <v>25</v>
      </c>
      <c r="C360" s="6">
        <f t="shared" si="32"/>
        <v>160</v>
      </c>
      <c r="D360" s="6">
        <v>0</v>
      </c>
      <c r="E360" s="6">
        <v>160</v>
      </c>
      <c r="F360" s="6">
        <v>0</v>
      </c>
      <c r="G360" s="24">
        <v>0</v>
      </c>
      <c r="H360" s="6">
        <v>0</v>
      </c>
      <c r="I360" s="6">
        <v>0</v>
      </c>
      <c r="J360" s="6">
        <v>0</v>
      </c>
      <c r="K360" s="6"/>
    </row>
    <row r="361" spans="1:11" ht="15.75" x14ac:dyDescent="0.25">
      <c r="A361" s="7">
        <v>357</v>
      </c>
      <c r="B361" s="17" t="s">
        <v>63</v>
      </c>
      <c r="C361" s="6">
        <f t="shared" si="32"/>
        <v>118.2</v>
      </c>
      <c r="D361" s="6">
        <v>0</v>
      </c>
      <c r="E361" s="6">
        <v>118.2</v>
      </c>
      <c r="F361" s="6">
        <v>0</v>
      </c>
      <c r="G361" s="24">
        <v>0</v>
      </c>
      <c r="H361" s="6">
        <v>0</v>
      </c>
      <c r="I361" s="6">
        <v>0</v>
      </c>
      <c r="J361" s="6">
        <v>0</v>
      </c>
      <c r="K361" s="6"/>
    </row>
    <row r="362" spans="1:11" ht="126" x14ac:dyDescent="0.25">
      <c r="A362" s="7">
        <v>358</v>
      </c>
      <c r="B362" s="17" t="s">
        <v>204</v>
      </c>
      <c r="C362" s="6">
        <f t="shared" si="32"/>
        <v>0</v>
      </c>
      <c r="D362" s="6"/>
      <c r="E362" s="6"/>
      <c r="F362" s="6"/>
      <c r="G362" s="24"/>
      <c r="H362" s="6"/>
      <c r="I362" s="6"/>
      <c r="J362" s="6"/>
      <c r="K362" s="6" t="s">
        <v>203</v>
      </c>
    </row>
    <row r="363" spans="1:11" ht="15.75" x14ac:dyDescent="0.25">
      <c r="A363" s="7">
        <v>359</v>
      </c>
      <c r="B363" s="17" t="s">
        <v>201</v>
      </c>
      <c r="C363" s="6">
        <f t="shared" si="32"/>
        <v>69.599999999999994</v>
      </c>
      <c r="D363" s="6">
        <f t="shared" ref="D363:J363" si="35">D364+D365</f>
        <v>0</v>
      </c>
      <c r="E363" s="6">
        <f t="shared" si="35"/>
        <v>69.599999999999994</v>
      </c>
      <c r="F363" s="6">
        <f t="shared" si="35"/>
        <v>0</v>
      </c>
      <c r="G363" s="24">
        <f t="shared" si="35"/>
        <v>0</v>
      </c>
      <c r="H363" s="6">
        <f t="shared" si="35"/>
        <v>0</v>
      </c>
      <c r="I363" s="6">
        <f t="shared" si="35"/>
        <v>0</v>
      </c>
      <c r="J363" s="6">
        <f t="shared" si="35"/>
        <v>0</v>
      </c>
      <c r="K363" s="6"/>
    </row>
    <row r="364" spans="1:11" ht="15.75" x14ac:dyDescent="0.25">
      <c r="A364" s="7">
        <v>360</v>
      </c>
      <c r="B364" s="17" t="s">
        <v>25</v>
      </c>
      <c r="C364" s="6">
        <f t="shared" si="32"/>
        <v>40</v>
      </c>
      <c r="D364" s="6">
        <v>0</v>
      </c>
      <c r="E364" s="6">
        <v>40</v>
      </c>
      <c r="F364" s="6">
        <v>0</v>
      </c>
      <c r="G364" s="24">
        <v>0</v>
      </c>
      <c r="H364" s="6">
        <v>0</v>
      </c>
      <c r="I364" s="6">
        <v>0</v>
      </c>
      <c r="J364" s="6">
        <v>0</v>
      </c>
      <c r="K364" s="6"/>
    </row>
    <row r="365" spans="1:11" ht="15.75" x14ac:dyDescent="0.25">
      <c r="A365" s="7">
        <v>361</v>
      </c>
      <c r="B365" s="17" t="s">
        <v>63</v>
      </c>
      <c r="C365" s="6">
        <f t="shared" si="32"/>
        <v>29.6</v>
      </c>
      <c r="D365" s="6">
        <v>0</v>
      </c>
      <c r="E365" s="6">
        <v>29.6</v>
      </c>
      <c r="F365" s="6">
        <v>0</v>
      </c>
      <c r="G365" s="24">
        <v>0</v>
      </c>
      <c r="H365" s="6">
        <v>0</v>
      </c>
      <c r="I365" s="6">
        <v>0</v>
      </c>
      <c r="J365" s="6">
        <v>0</v>
      </c>
      <c r="K365" s="6"/>
    </row>
    <row r="366" spans="1:11" ht="47.25" x14ac:dyDescent="0.25">
      <c r="A366" s="7">
        <v>362</v>
      </c>
      <c r="B366" s="17" t="s">
        <v>205</v>
      </c>
      <c r="C366" s="6">
        <f t="shared" si="32"/>
        <v>0</v>
      </c>
      <c r="D366" s="18"/>
      <c r="E366" s="6"/>
      <c r="F366" s="6"/>
      <c r="G366" s="24"/>
      <c r="H366" s="6"/>
      <c r="I366" s="6"/>
      <c r="J366" s="18"/>
      <c r="K366" s="6" t="s">
        <v>206</v>
      </c>
    </row>
    <row r="367" spans="1:11" ht="15.75" x14ac:dyDescent="0.25">
      <c r="A367" s="7">
        <v>363</v>
      </c>
      <c r="B367" s="17" t="s">
        <v>207</v>
      </c>
      <c r="C367" s="6">
        <f t="shared" si="32"/>
        <v>8914.4</v>
      </c>
      <c r="D367" s="6">
        <f t="shared" ref="D367:J367" si="36">D368+D369</f>
        <v>0</v>
      </c>
      <c r="E367" s="6">
        <f t="shared" si="36"/>
        <v>399.9</v>
      </c>
      <c r="F367" s="6">
        <f t="shared" si="36"/>
        <v>2900</v>
      </c>
      <c r="G367" s="24">
        <f>SUM(G368:G369)</f>
        <v>4084.5</v>
      </c>
      <c r="H367" s="6">
        <f t="shared" si="36"/>
        <v>510</v>
      </c>
      <c r="I367" s="6">
        <f t="shared" si="36"/>
        <v>510</v>
      </c>
      <c r="J367" s="6">
        <f t="shared" si="36"/>
        <v>510</v>
      </c>
      <c r="K367" s="6"/>
    </row>
    <row r="368" spans="1:11" ht="15.75" x14ac:dyDescent="0.25">
      <c r="A368" s="7">
        <v>364</v>
      </c>
      <c r="B368" s="17" t="s">
        <v>25</v>
      </c>
      <c r="C368" s="6">
        <f t="shared" si="32"/>
        <v>4260</v>
      </c>
      <c r="D368" s="6">
        <v>0</v>
      </c>
      <c r="E368" s="6">
        <v>230</v>
      </c>
      <c r="F368" s="6">
        <v>1000</v>
      </c>
      <c r="G368" s="24">
        <v>1500</v>
      </c>
      <c r="H368" s="6">
        <v>510</v>
      </c>
      <c r="I368" s="6">
        <v>510</v>
      </c>
      <c r="J368" s="6">
        <v>510</v>
      </c>
      <c r="K368" s="6"/>
    </row>
    <row r="369" spans="1:11" ht="15.75" x14ac:dyDescent="0.25">
      <c r="A369" s="7">
        <v>365</v>
      </c>
      <c r="B369" s="17" t="s">
        <v>63</v>
      </c>
      <c r="C369" s="6">
        <f t="shared" si="32"/>
        <v>4654.3999999999996</v>
      </c>
      <c r="D369" s="6">
        <v>0</v>
      </c>
      <c r="E369" s="6">
        <v>169.9</v>
      </c>
      <c r="F369" s="6">
        <v>1900</v>
      </c>
      <c r="G369" s="31">
        <v>2584.5</v>
      </c>
      <c r="H369" s="6">
        <v>0</v>
      </c>
      <c r="I369" s="6">
        <v>0</v>
      </c>
      <c r="J369" s="6">
        <v>0</v>
      </c>
      <c r="K369" s="6"/>
    </row>
    <row r="370" spans="1:11" ht="47.25" x14ac:dyDescent="0.25">
      <c r="A370" s="7">
        <v>366</v>
      </c>
      <c r="B370" s="19" t="s">
        <v>208</v>
      </c>
      <c r="C370" s="6">
        <f t="shared" si="32"/>
        <v>0</v>
      </c>
      <c r="D370" s="20"/>
      <c r="E370" s="20"/>
      <c r="F370" s="20"/>
      <c r="G370" s="28"/>
      <c r="H370" s="20"/>
      <c r="I370" s="20"/>
      <c r="J370" s="20"/>
      <c r="K370" s="6" t="s">
        <v>209</v>
      </c>
    </row>
    <row r="371" spans="1:11" ht="15.75" x14ac:dyDescent="0.25">
      <c r="A371" s="7">
        <v>367</v>
      </c>
      <c r="B371" s="17" t="s">
        <v>210</v>
      </c>
      <c r="C371" s="6">
        <f t="shared" si="32"/>
        <v>10</v>
      </c>
      <c r="D371" s="6">
        <f t="shared" ref="D371:J371" si="37">D372</f>
        <v>0</v>
      </c>
      <c r="E371" s="6">
        <f t="shared" si="37"/>
        <v>10</v>
      </c>
      <c r="F371" s="6">
        <f t="shared" si="37"/>
        <v>0</v>
      </c>
      <c r="G371" s="24">
        <f t="shared" si="37"/>
        <v>0</v>
      </c>
      <c r="H371" s="6">
        <f t="shared" si="37"/>
        <v>0</v>
      </c>
      <c r="I371" s="6">
        <f t="shared" si="37"/>
        <v>0</v>
      </c>
      <c r="J371" s="6">
        <f t="shared" si="37"/>
        <v>0</v>
      </c>
      <c r="K371" s="6"/>
    </row>
    <row r="372" spans="1:11" ht="15.75" x14ac:dyDescent="0.25">
      <c r="A372" s="7">
        <v>368</v>
      </c>
      <c r="B372" s="14" t="s">
        <v>10</v>
      </c>
      <c r="C372" s="6">
        <f>SUM(D372:J372)</f>
        <v>10</v>
      </c>
      <c r="D372" s="6">
        <v>0</v>
      </c>
      <c r="E372" s="6">
        <v>10</v>
      </c>
      <c r="F372" s="6">
        <v>0</v>
      </c>
      <c r="G372" s="24">
        <v>0</v>
      </c>
      <c r="H372" s="6">
        <v>0</v>
      </c>
      <c r="I372" s="6">
        <v>0</v>
      </c>
      <c r="J372" s="6">
        <v>0</v>
      </c>
      <c r="K372" s="6"/>
    </row>
    <row r="373" spans="1:11" ht="15.75" x14ac:dyDescent="0.25">
      <c r="A373" s="7">
        <v>369</v>
      </c>
      <c r="B373" s="152" t="s">
        <v>211</v>
      </c>
      <c r="C373" s="153"/>
      <c r="D373" s="153"/>
      <c r="E373" s="153"/>
      <c r="F373" s="153"/>
      <c r="G373" s="153"/>
      <c r="H373" s="153"/>
      <c r="I373" s="153"/>
      <c r="J373" s="154"/>
      <c r="K373" s="5"/>
    </row>
    <row r="374" spans="1:11" ht="31.5" x14ac:dyDescent="0.25">
      <c r="A374" s="7">
        <v>370</v>
      </c>
      <c r="B374" s="11" t="s">
        <v>15</v>
      </c>
      <c r="C374" s="6">
        <v>6600.91</v>
      </c>
      <c r="D374" s="6">
        <v>0</v>
      </c>
      <c r="E374" s="6">
        <v>6600.91</v>
      </c>
      <c r="F374" s="6">
        <v>0</v>
      </c>
      <c r="G374" s="24">
        <v>0</v>
      </c>
      <c r="H374" s="6">
        <v>0</v>
      </c>
      <c r="I374" s="6">
        <v>0</v>
      </c>
      <c r="J374" s="6">
        <v>0</v>
      </c>
      <c r="K374" s="6" t="s">
        <v>7</v>
      </c>
    </row>
    <row r="375" spans="1:11" ht="15.75" x14ac:dyDescent="0.25">
      <c r="A375" s="7">
        <v>371</v>
      </c>
      <c r="B375" s="11" t="s">
        <v>9</v>
      </c>
      <c r="C375" s="15">
        <v>4991.7</v>
      </c>
      <c r="D375" s="15">
        <v>0</v>
      </c>
      <c r="E375" s="15">
        <v>4991.7</v>
      </c>
      <c r="F375" s="15">
        <v>0</v>
      </c>
      <c r="G375" s="27">
        <v>0</v>
      </c>
      <c r="H375" s="15">
        <v>0</v>
      </c>
      <c r="I375" s="15">
        <v>0</v>
      </c>
      <c r="J375" s="15">
        <v>0</v>
      </c>
      <c r="K375" s="6" t="s">
        <v>7</v>
      </c>
    </row>
    <row r="376" spans="1:11" ht="15.75" x14ac:dyDescent="0.25">
      <c r="A376" s="7">
        <v>372</v>
      </c>
      <c r="B376" s="11" t="s">
        <v>10</v>
      </c>
      <c r="C376" s="15">
        <v>1609.21</v>
      </c>
      <c r="D376" s="15">
        <v>0</v>
      </c>
      <c r="E376" s="15">
        <v>1609.21</v>
      </c>
      <c r="F376" s="15">
        <v>0</v>
      </c>
      <c r="G376" s="27">
        <v>0</v>
      </c>
      <c r="H376" s="15">
        <v>0</v>
      </c>
      <c r="I376" s="15">
        <v>0</v>
      </c>
      <c r="J376" s="15">
        <v>0</v>
      </c>
      <c r="K376" s="6" t="s">
        <v>7</v>
      </c>
    </row>
    <row r="377" spans="1:11" ht="15.75" x14ac:dyDescent="0.25">
      <c r="A377" s="7">
        <v>373</v>
      </c>
      <c r="B377" s="145" t="s">
        <v>16</v>
      </c>
      <c r="C377" s="146"/>
      <c r="D377" s="146"/>
      <c r="E377" s="146"/>
      <c r="F377" s="146"/>
      <c r="G377" s="146"/>
      <c r="H377" s="146"/>
      <c r="I377" s="146"/>
      <c r="J377" s="147"/>
      <c r="K377" s="5"/>
    </row>
    <row r="378" spans="1:11" ht="31.5" x14ac:dyDescent="0.25">
      <c r="A378" s="7">
        <v>374</v>
      </c>
      <c r="B378" s="39" t="s">
        <v>45</v>
      </c>
      <c r="C378" s="47">
        <v>6600.91</v>
      </c>
      <c r="D378" s="47">
        <v>0</v>
      </c>
      <c r="E378" s="47">
        <v>6600.91</v>
      </c>
      <c r="F378" s="47">
        <v>0</v>
      </c>
      <c r="G378" s="48">
        <v>0</v>
      </c>
      <c r="H378" s="47">
        <v>0</v>
      </c>
      <c r="I378" s="47">
        <v>0</v>
      </c>
      <c r="J378" s="47">
        <v>0</v>
      </c>
      <c r="K378" s="6" t="s">
        <v>7</v>
      </c>
    </row>
    <row r="379" spans="1:11" ht="15.75" x14ac:dyDescent="0.25">
      <c r="A379" s="7">
        <v>375</v>
      </c>
      <c r="B379" s="39" t="s">
        <v>9</v>
      </c>
      <c r="C379" s="47">
        <v>4991.7</v>
      </c>
      <c r="D379" s="47">
        <v>0</v>
      </c>
      <c r="E379" s="47">
        <v>4991.7</v>
      </c>
      <c r="F379" s="47">
        <v>0</v>
      </c>
      <c r="G379" s="48">
        <v>0</v>
      </c>
      <c r="H379" s="47">
        <v>0</v>
      </c>
      <c r="I379" s="47">
        <v>0</v>
      </c>
      <c r="J379" s="47">
        <v>0</v>
      </c>
      <c r="K379" s="6" t="s">
        <v>7</v>
      </c>
    </row>
    <row r="380" spans="1:11" ht="15.75" x14ac:dyDescent="0.25">
      <c r="A380" s="7">
        <v>376</v>
      </c>
      <c r="B380" s="39" t="s">
        <v>10</v>
      </c>
      <c r="C380" s="47">
        <v>1609.21</v>
      </c>
      <c r="D380" s="47">
        <v>0</v>
      </c>
      <c r="E380" s="47">
        <v>1609.21</v>
      </c>
      <c r="F380" s="47">
        <v>0</v>
      </c>
      <c r="G380" s="48">
        <v>0</v>
      </c>
      <c r="H380" s="47">
        <v>0</v>
      </c>
      <c r="I380" s="47">
        <v>0</v>
      </c>
      <c r="J380" s="47">
        <v>0</v>
      </c>
      <c r="K380" s="6" t="s">
        <v>7</v>
      </c>
    </row>
    <row r="381" spans="1:11" ht="141.75" x14ac:dyDescent="0.25">
      <c r="A381" s="7">
        <v>377</v>
      </c>
      <c r="B381" s="11" t="s">
        <v>212</v>
      </c>
      <c r="C381" s="6">
        <v>1609.21</v>
      </c>
      <c r="D381" s="6">
        <v>0</v>
      </c>
      <c r="E381" s="6">
        <v>1609.21</v>
      </c>
      <c r="F381" s="6">
        <v>0</v>
      </c>
      <c r="G381" s="24">
        <v>0</v>
      </c>
      <c r="H381" s="6">
        <v>0</v>
      </c>
      <c r="I381" s="6">
        <v>0</v>
      </c>
      <c r="J381" s="6">
        <v>0</v>
      </c>
      <c r="K381" s="6" t="s">
        <v>213</v>
      </c>
    </row>
    <row r="382" spans="1:11" ht="15.75" x14ac:dyDescent="0.25">
      <c r="A382" s="7">
        <v>378</v>
      </c>
      <c r="B382" s="11" t="s">
        <v>10</v>
      </c>
      <c r="C382" s="6">
        <v>1609.21</v>
      </c>
      <c r="D382" s="6">
        <v>0</v>
      </c>
      <c r="E382" s="6">
        <v>1609.21</v>
      </c>
      <c r="F382" s="6">
        <v>0</v>
      </c>
      <c r="G382" s="24">
        <v>0</v>
      </c>
      <c r="H382" s="6">
        <v>0</v>
      </c>
      <c r="I382" s="6">
        <v>0</v>
      </c>
      <c r="J382" s="6">
        <v>0</v>
      </c>
      <c r="K382" s="6"/>
    </row>
    <row r="383" spans="1:11" ht="126" x14ac:dyDescent="0.25">
      <c r="A383" s="7">
        <v>379</v>
      </c>
      <c r="B383" s="11" t="s">
        <v>214</v>
      </c>
      <c r="C383" s="6">
        <v>4991.7</v>
      </c>
      <c r="D383" s="6">
        <v>0</v>
      </c>
      <c r="E383" s="6">
        <v>4991.7</v>
      </c>
      <c r="F383" s="6">
        <v>0</v>
      </c>
      <c r="G383" s="24">
        <v>0</v>
      </c>
      <c r="H383" s="6">
        <v>0</v>
      </c>
      <c r="I383" s="6">
        <v>0</v>
      </c>
      <c r="J383" s="6">
        <v>0</v>
      </c>
      <c r="K383" s="6" t="s">
        <v>213</v>
      </c>
    </row>
    <row r="384" spans="1:11" ht="15.75" x14ac:dyDescent="0.25">
      <c r="A384" s="7">
        <v>380</v>
      </c>
      <c r="B384" s="21" t="s">
        <v>63</v>
      </c>
      <c r="C384" s="6">
        <v>4991.7</v>
      </c>
      <c r="D384" s="6">
        <v>0</v>
      </c>
      <c r="E384" s="6">
        <v>4991.7</v>
      </c>
      <c r="F384" s="20">
        <v>0</v>
      </c>
      <c r="G384" s="28">
        <v>0</v>
      </c>
      <c r="H384" s="20">
        <v>0</v>
      </c>
      <c r="I384" s="20">
        <v>0</v>
      </c>
      <c r="J384" s="20">
        <v>0</v>
      </c>
      <c r="K384" s="6"/>
    </row>
    <row r="385" spans="1:11" ht="15.75" x14ac:dyDescent="0.25">
      <c r="A385" s="7">
        <v>381</v>
      </c>
      <c r="B385" s="152" t="s">
        <v>215</v>
      </c>
      <c r="C385" s="153"/>
      <c r="D385" s="153"/>
      <c r="E385" s="153"/>
      <c r="F385" s="153"/>
      <c r="G385" s="153"/>
      <c r="H385" s="153"/>
      <c r="I385" s="153"/>
      <c r="J385" s="154"/>
      <c r="K385" s="5"/>
    </row>
    <row r="386" spans="1:11" ht="31.5" x14ac:dyDescent="0.25">
      <c r="A386" s="7">
        <v>382</v>
      </c>
      <c r="B386" s="11" t="s">
        <v>43</v>
      </c>
      <c r="C386" s="6">
        <f t="shared" ref="C386:C388" si="38">SUM(D386:J386)</f>
        <v>11017.12</v>
      </c>
      <c r="D386" s="6">
        <v>0</v>
      </c>
      <c r="E386" s="6">
        <v>3039.49</v>
      </c>
      <c r="F386" s="6">
        <v>3112.78</v>
      </c>
      <c r="G386" s="24">
        <f>SUM(G387:G389)</f>
        <v>1398.6499999999999</v>
      </c>
      <c r="H386" s="6">
        <v>1280</v>
      </c>
      <c r="I386" s="6">
        <v>1280</v>
      </c>
      <c r="J386" s="6">
        <v>906.2</v>
      </c>
      <c r="K386" s="6" t="s">
        <v>7</v>
      </c>
    </row>
    <row r="387" spans="1:11" ht="15.75" x14ac:dyDescent="0.25">
      <c r="A387" s="7">
        <v>383</v>
      </c>
      <c r="B387" s="11" t="s">
        <v>44</v>
      </c>
      <c r="C387" s="6">
        <f t="shared" si="38"/>
        <v>1215.0999999999999</v>
      </c>
      <c r="D387" s="6">
        <v>0</v>
      </c>
      <c r="E387" s="6">
        <v>460.8</v>
      </c>
      <c r="F387" s="6">
        <v>754.3</v>
      </c>
      <c r="G387" s="24">
        <v>0</v>
      </c>
      <c r="H387" s="6">
        <v>0</v>
      </c>
      <c r="I387" s="6">
        <v>0</v>
      </c>
      <c r="J387" s="6">
        <v>0</v>
      </c>
      <c r="K387" s="6" t="s">
        <v>7</v>
      </c>
    </row>
    <row r="388" spans="1:11" ht="15.75" x14ac:dyDescent="0.25">
      <c r="A388" s="7">
        <v>384</v>
      </c>
      <c r="B388" s="11" t="s">
        <v>9</v>
      </c>
      <c r="C388" s="6">
        <f t="shared" si="38"/>
        <v>2454.6999999999998</v>
      </c>
      <c r="D388" s="6">
        <v>0</v>
      </c>
      <c r="E388" s="6">
        <v>1528.3</v>
      </c>
      <c r="F388" s="6">
        <v>793.3</v>
      </c>
      <c r="G388" s="24">
        <f>G393</f>
        <v>133.1</v>
      </c>
      <c r="H388" s="6">
        <v>0</v>
      </c>
      <c r="I388" s="6">
        <v>0</v>
      </c>
      <c r="J388" s="6">
        <v>0</v>
      </c>
      <c r="K388" s="6" t="s">
        <v>7</v>
      </c>
    </row>
    <row r="389" spans="1:11" ht="15.75" x14ac:dyDescent="0.25">
      <c r="A389" s="7">
        <v>385</v>
      </c>
      <c r="B389" s="11" t="s">
        <v>10</v>
      </c>
      <c r="C389" s="6">
        <f t="shared" ref="C389:C399" si="39">SUM(D389:J389)</f>
        <v>7347.32</v>
      </c>
      <c r="D389" s="6">
        <v>0</v>
      </c>
      <c r="E389" s="6">
        <v>1050.3900000000001</v>
      </c>
      <c r="F389" s="6">
        <v>1565.18</v>
      </c>
      <c r="G389" s="24">
        <f>G394</f>
        <v>1265.55</v>
      </c>
      <c r="H389" s="6">
        <v>1280</v>
      </c>
      <c r="I389" s="6">
        <v>1280</v>
      </c>
      <c r="J389" s="6">
        <v>906.2</v>
      </c>
      <c r="K389" s="6" t="s">
        <v>7</v>
      </c>
    </row>
    <row r="390" spans="1:11" ht="15.75" x14ac:dyDescent="0.25">
      <c r="A390" s="7">
        <v>386</v>
      </c>
      <c r="B390" s="145" t="s">
        <v>16</v>
      </c>
      <c r="C390" s="146"/>
      <c r="D390" s="146"/>
      <c r="E390" s="146"/>
      <c r="F390" s="146"/>
      <c r="G390" s="146"/>
      <c r="H390" s="146"/>
      <c r="I390" s="146"/>
      <c r="J390" s="147"/>
      <c r="K390" s="5"/>
    </row>
    <row r="391" spans="1:11" ht="31.5" x14ac:dyDescent="0.25">
      <c r="A391" s="7">
        <v>387</v>
      </c>
      <c r="B391" s="39" t="s">
        <v>45</v>
      </c>
      <c r="C391" s="37">
        <f t="shared" si="39"/>
        <v>11017.12</v>
      </c>
      <c r="D391" s="37">
        <v>0</v>
      </c>
      <c r="E391" s="37">
        <v>3039.49</v>
      </c>
      <c r="F391" s="37">
        <v>3112.78</v>
      </c>
      <c r="G391" s="40">
        <f>SUM(G392:G394)</f>
        <v>1398.6499999999999</v>
      </c>
      <c r="H391" s="37">
        <v>1280</v>
      </c>
      <c r="I391" s="37">
        <v>1280</v>
      </c>
      <c r="J391" s="37">
        <v>906.2</v>
      </c>
      <c r="K391" s="6" t="s">
        <v>7</v>
      </c>
    </row>
    <row r="392" spans="1:11" ht="15.75" x14ac:dyDescent="0.25">
      <c r="A392" s="7">
        <v>388</v>
      </c>
      <c r="B392" s="39" t="s">
        <v>44</v>
      </c>
      <c r="C392" s="37">
        <f t="shared" si="39"/>
        <v>1215.0999999999999</v>
      </c>
      <c r="D392" s="37">
        <v>0</v>
      </c>
      <c r="E392" s="37">
        <v>460.8</v>
      </c>
      <c r="F392" s="37">
        <v>754.3</v>
      </c>
      <c r="G392" s="40">
        <v>0</v>
      </c>
      <c r="H392" s="37">
        <v>0</v>
      </c>
      <c r="I392" s="37">
        <v>0</v>
      </c>
      <c r="J392" s="37">
        <v>0</v>
      </c>
      <c r="K392" s="6" t="s">
        <v>7</v>
      </c>
    </row>
    <row r="393" spans="1:11" ht="15.75" x14ac:dyDescent="0.25">
      <c r="A393" s="7">
        <v>389</v>
      </c>
      <c r="B393" s="39" t="s">
        <v>9</v>
      </c>
      <c r="C393" s="37">
        <f t="shared" si="39"/>
        <v>1661.3999999999999</v>
      </c>
      <c r="D393" s="37">
        <v>0</v>
      </c>
      <c r="E393" s="37">
        <v>1528.3</v>
      </c>
      <c r="F393" s="37">
        <v>0</v>
      </c>
      <c r="G393" s="40">
        <f>G399</f>
        <v>133.1</v>
      </c>
      <c r="H393" s="37">
        <v>0</v>
      </c>
      <c r="I393" s="37">
        <v>0</v>
      </c>
      <c r="J393" s="37">
        <v>0</v>
      </c>
      <c r="K393" s="6" t="s">
        <v>7</v>
      </c>
    </row>
    <row r="394" spans="1:11" ht="15.75" x14ac:dyDescent="0.25">
      <c r="A394" s="7">
        <v>390</v>
      </c>
      <c r="B394" s="39" t="s">
        <v>10</v>
      </c>
      <c r="C394" s="37">
        <f t="shared" si="39"/>
        <v>7347.32</v>
      </c>
      <c r="D394" s="37">
        <v>0</v>
      </c>
      <c r="E394" s="37">
        <v>1050.3900000000001</v>
      </c>
      <c r="F394" s="37">
        <v>1565.18</v>
      </c>
      <c r="G394" s="40">
        <f>G398</f>
        <v>1265.55</v>
      </c>
      <c r="H394" s="37">
        <v>1280</v>
      </c>
      <c r="I394" s="37">
        <v>1280</v>
      </c>
      <c r="J394" s="37">
        <v>906.2</v>
      </c>
      <c r="K394" s="6" t="s">
        <v>7</v>
      </c>
    </row>
    <row r="395" spans="1:11" ht="78.75" x14ac:dyDescent="0.25">
      <c r="A395" s="7">
        <v>391</v>
      </c>
      <c r="B395" s="11" t="s">
        <v>216</v>
      </c>
      <c r="C395" s="6">
        <f t="shared" si="39"/>
        <v>1050.3900000000001</v>
      </c>
      <c r="D395" s="6">
        <v>0</v>
      </c>
      <c r="E395" s="6">
        <v>1050.3900000000001</v>
      </c>
      <c r="F395" s="6">
        <v>0</v>
      </c>
      <c r="G395" s="24">
        <v>0</v>
      </c>
      <c r="H395" s="6">
        <v>0</v>
      </c>
      <c r="I395" s="6">
        <v>0</v>
      </c>
      <c r="J395" s="6">
        <v>0</v>
      </c>
      <c r="K395" s="6" t="s">
        <v>217</v>
      </c>
    </row>
    <row r="396" spans="1:11" ht="15.75" x14ac:dyDescent="0.25">
      <c r="A396" s="7">
        <v>392</v>
      </c>
      <c r="B396" s="11" t="s">
        <v>25</v>
      </c>
      <c r="C396" s="6">
        <f t="shared" si="39"/>
        <v>1050.3900000000001</v>
      </c>
      <c r="D396" s="6">
        <v>0</v>
      </c>
      <c r="E396" s="6">
        <v>1050.3900000000001</v>
      </c>
      <c r="F396" s="6">
        <v>0</v>
      </c>
      <c r="G396" s="30">
        <v>0</v>
      </c>
      <c r="H396" s="6">
        <v>0</v>
      </c>
      <c r="I396" s="6">
        <v>0</v>
      </c>
      <c r="J396" s="6">
        <v>0</v>
      </c>
      <c r="K396" s="6"/>
    </row>
    <row r="397" spans="1:11" ht="78.75" x14ac:dyDescent="0.25">
      <c r="A397" s="7">
        <v>393</v>
      </c>
      <c r="B397" s="11" t="s">
        <v>218</v>
      </c>
      <c r="C397" s="6">
        <f t="shared" si="39"/>
        <v>9833.630000000001</v>
      </c>
      <c r="D397" s="6">
        <v>0</v>
      </c>
      <c r="E397" s="6">
        <v>1989.1</v>
      </c>
      <c r="F397" s="6">
        <v>3112.78</v>
      </c>
      <c r="G397" s="24">
        <v>1265.55</v>
      </c>
      <c r="H397" s="6">
        <v>1280</v>
      </c>
      <c r="I397" s="6">
        <v>1280</v>
      </c>
      <c r="J397" s="6">
        <v>906.2</v>
      </c>
      <c r="K397" s="6" t="s">
        <v>217</v>
      </c>
    </row>
    <row r="398" spans="1:11" ht="15.75" x14ac:dyDescent="0.25">
      <c r="A398" s="7">
        <v>394</v>
      </c>
      <c r="B398" s="11" t="s">
        <v>10</v>
      </c>
      <c r="C398" s="6">
        <f t="shared" si="39"/>
        <v>6296.9299999999994</v>
      </c>
      <c r="D398" s="6">
        <v>0</v>
      </c>
      <c r="E398" s="6">
        <v>0</v>
      </c>
      <c r="F398" s="6">
        <v>1565.18</v>
      </c>
      <c r="G398" s="30">
        <v>1265.55</v>
      </c>
      <c r="H398" s="6">
        <v>1280</v>
      </c>
      <c r="I398" s="6">
        <v>1280</v>
      </c>
      <c r="J398" s="6">
        <v>906.2</v>
      </c>
      <c r="K398" s="6"/>
    </row>
    <row r="399" spans="1:11" ht="15.75" x14ac:dyDescent="0.25">
      <c r="A399" s="7">
        <v>395</v>
      </c>
      <c r="B399" s="11" t="s">
        <v>26</v>
      </c>
      <c r="C399" s="6">
        <f t="shared" si="39"/>
        <v>2454.6999999999998</v>
      </c>
      <c r="D399" s="6">
        <v>0</v>
      </c>
      <c r="E399" s="6">
        <v>1528.3</v>
      </c>
      <c r="F399" s="6">
        <v>793.3</v>
      </c>
      <c r="G399" s="31">
        <v>133.1</v>
      </c>
      <c r="H399" s="6">
        <v>0</v>
      </c>
      <c r="I399" s="6">
        <v>0</v>
      </c>
      <c r="J399" s="6">
        <v>0</v>
      </c>
      <c r="K399" s="6"/>
    </row>
    <row r="400" spans="1:11" ht="15.75" x14ac:dyDescent="0.25">
      <c r="A400" s="7">
        <v>396</v>
      </c>
      <c r="B400" s="11" t="s">
        <v>12</v>
      </c>
      <c r="C400" s="6">
        <f>SUM(D400:J400)</f>
        <v>1215.0999999999999</v>
      </c>
      <c r="D400" s="6">
        <v>0</v>
      </c>
      <c r="E400" s="6">
        <v>460.8</v>
      </c>
      <c r="F400" s="6">
        <v>754.3</v>
      </c>
      <c r="G400" s="24">
        <v>0</v>
      </c>
      <c r="H400" s="6">
        <v>0</v>
      </c>
      <c r="I400" s="6">
        <v>0</v>
      </c>
      <c r="J400" s="6">
        <v>0</v>
      </c>
      <c r="K400" s="6"/>
    </row>
    <row r="401" spans="1:11" ht="15.75" x14ac:dyDescent="0.25">
      <c r="A401" s="7">
        <v>397</v>
      </c>
      <c r="B401" s="152" t="s">
        <v>219</v>
      </c>
      <c r="C401" s="153"/>
      <c r="D401" s="153"/>
      <c r="E401" s="153"/>
      <c r="F401" s="153"/>
      <c r="G401" s="153"/>
      <c r="H401" s="153"/>
      <c r="I401" s="153"/>
      <c r="J401" s="154"/>
      <c r="K401" s="6"/>
    </row>
    <row r="402" spans="1:11" ht="31.5" x14ac:dyDescent="0.25">
      <c r="A402" s="7">
        <v>398</v>
      </c>
      <c r="B402" s="11" t="s">
        <v>43</v>
      </c>
      <c r="C402" s="6">
        <f>SUM(D402:J402)</f>
        <v>0</v>
      </c>
      <c r="D402" s="6">
        <v>0</v>
      </c>
      <c r="E402" s="6">
        <v>0</v>
      </c>
      <c r="F402" s="6">
        <v>0</v>
      </c>
      <c r="G402" s="24">
        <f>G403+G404+G405</f>
        <v>0</v>
      </c>
      <c r="H402" s="6">
        <v>0</v>
      </c>
      <c r="I402" s="6">
        <v>0</v>
      </c>
      <c r="J402" s="6">
        <v>0</v>
      </c>
      <c r="K402" s="5"/>
    </row>
    <row r="403" spans="1:11" ht="15.75" x14ac:dyDescent="0.25">
      <c r="A403" s="7">
        <v>399</v>
      </c>
      <c r="B403" s="11" t="s">
        <v>44</v>
      </c>
      <c r="C403" s="6">
        <v>0</v>
      </c>
      <c r="D403" s="6">
        <v>0</v>
      </c>
      <c r="E403" s="6">
        <v>0</v>
      </c>
      <c r="F403" s="6">
        <v>0</v>
      </c>
      <c r="G403" s="24">
        <v>0</v>
      </c>
      <c r="H403" s="6">
        <v>0</v>
      </c>
      <c r="I403" s="6">
        <v>0</v>
      </c>
      <c r="J403" s="6">
        <v>0</v>
      </c>
      <c r="K403" s="6" t="s">
        <v>7</v>
      </c>
    </row>
    <row r="404" spans="1:11" ht="15.75" x14ac:dyDescent="0.25">
      <c r="A404" s="7">
        <v>400</v>
      </c>
      <c r="B404" s="11" t="s">
        <v>9</v>
      </c>
      <c r="C404" s="6">
        <v>0</v>
      </c>
      <c r="D404" s="6">
        <v>0</v>
      </c>
      <c r="E404" s="6">
        <v>0</v>
      </c>
      <c r="F404" s="6">
        <v>0</v>
      </c>
      <c r="G404" s="24">
        <v>0</v>
      </c>
      <c r="H404" s="6">
        <v>0</v>
      </c>
      <c r="I404" s="6">
        <v>0</v>
      </c>
      <c r="J404" s="6">
        <v>0</v>
      </c>
      <c r="K404" s="6" t="s">
        <v>7</v>
      </c>
    </row>
    <row r="405" spans="1:11" ht="15.75" x14ac:dyDescent="0.25">
      <c r="A405" s="7">
        <v>401</v>
      </c>
      <c r="B405" s="11" t="s">
        <v>10</v>
      </c>
      <c r="C405" s="6">
        <f>SUM(D405:J405)</f>
        <v>0</v>
      </c>
      <c r="D405" s="6">
        <v>0</v>
      </c>
      <c r="E405" s="6">
        <v>0</v>
      </c>
      <c r="F405" s="6">
        <v>0</v>
      </c>
      <c r="G405" s="24">
        <f>G410</f>
        <v>0</v>
      </c>
      <c r="H405" s="6">
        <v>0</v>
      </c>
      <c r="I405" s="6">
        <v>0</v>
      </c>
      <c r="J405" s="6">
        <v>0</v>
      </c>
      <c r="K405" s="6" t="s">
        <v>7</v>
      </c>
    </row>
    <row r="406" spans="1:11" ht="15.75" x14ac:dyDescent="0.25">
      <c r="A406" s="7">
        <v>402</v>
      </c>
      <c r="B406" s="145" t="s">
        <v>16</v>
      </c>
      <c r="C406" s="146"/>
      <c r="D406" s="146"/>
      <c r="E406" s="146"/>
      <c r="F406" s="146"/>
      <c r="G406" s="146"/>
      <c r="H406" s="146"/>
      <c r="I406" s="146"/>
      <c r="J406" s="147"/>
      <c r="K406" s="6" t="s">
        <v>7</v>
      </c>
    </row>
    <row r="407" spans="1:11" ht="31.5" x14ac:dyDescent="0.25">
      <c r="A407" s="7">
        <v>403</v>
      </c>
      <c r="B407" s="39" t="s">
        <v>45</v>
      </c>
      <c r="C407" s="37">
        <f>SUM(D407:J407)</f>
        <v>0</v>
      </c>
      <c r="D407" s="37">
        <v>0</v>
      </c>
      <c r="E407" s="37">
        <v>0</v>
      </c>
      <c r="F407" s="37">
        <v>0</v>
      </c>
      <c r="G407" s="40">
        <f>G408+G409+G410</f>
        <v>0</v>
      </c>
      <c r="H407" s="37">
        <v>0</v>
      </c>
      <c r="I407" s="37">
        <v>0</v>
      </c>
      <c r="J407" s="37">
        <v>0</v>
      </c>
      <c r="K407" s="5"/>
    </row>
    <row r="408" spans="1:11" ht="15.75" x14ac:dyDescent="0.25">
      <c r="A408" s="7">
        <v>404</v>
      </c>
      <c r="B408" s="39" t="s">
        <v>44</v>
      </c>
      <c r="C408" s="37">
        <v>0</v>
      </c>
      <c r="D408" s="37">
        <v>0</v>
      </c>
      <c r="E408" s="37">
        <v>0</v>
      </c>
      <c r="F408" s="37">
        <v>0</v>
      </c>
      <c r="G408" s="40">
        <v>0</v>
      </c>
      <c r="H408" s="37">
        <v>0</v>
      </c>
      <c r="I408" s="37">
        <v>0</v>
      </c>
      <c r="J408" s="37">
        <v>0</v>
      </c>
      <c r="K408" s="6" t="s">
        <v>7</v>
      </c>
    </row>
    <row r="409" spans="1:11" ht="15.75" x14ac:dyDescent="0.25">
      <c r="A409" s="7">
        <v>405</v>
      </c>
      <c r="B409" s="39" t="s">
        <v>9</v>
      </c>
      <c r="C409" s="37">
        <v>0</v>
      </c>
      <c r="D409" s="37">
        <v>0</v>
      </c>
      <c r="E409" s="37">
        <v>0</v>
      </c>
      <c r="F409" s="37">
        <v>0</v>
      </c>
      <c r="G409" s="40">
        <v>0</v>
      </c>
      <c r="H409" s="37">
        <v>0</v>
      </c>
      <c r="I409" s="37">
        <v>0</v>
      </c>
      <c r="J409" s="37">
        <v>0</v>
      </c>
      <c r="K409" s="6" t="s">
        <v>7</v>
      </c>
    </row>
    <row r="410" spans="1:11" ht="15.75" x14ac:dyDescent="0.25">
      <c r="A410" s="7">
        <v>406</v>
      </c>
      <c r="B410" s="39" t="s">
        <v>10</v>
      </c>
      <c r="C410" s="37">
        <f>SUM(D410:J410)</f>
        <v>0</v>
      </c>
      <c r="D410" s="37">
        <v>0</v>
      </c>
      <c r="E410" s="37">
        <v>0</v>
      </c>
      <c r="F410" s="37">
        <v>0</v>
      </c>
      <c r="G410" s="40">
        <f>G413+G415</f>
        <v>0</v>
      </c>
      <c r="H410" s="37">
        <v>0</v>
      </c>
      <c r="I410" s="37">
        <v>0</v>
      </c>
      <c r="J410" s="37">
        <v>0</v>
      </c>
      <c r="K410" s="6" t="s">
        <v>7</v>
      </c>
    </row>
    <row r="411" spans="1:11" ht="94.5" x14ac:dyDescent="0.25">
      <c r="A411" s="7">
        <v>407</v>
      </c>
      <c r="B411" s="11" t="s">
        <v>220</v>
      </c>
      <c r="C411" s="6">
        <v>0</v>
      </c>
      <c r="D411" s="6">
        <v>0</v>
      </c>
      <c r="E411" s="6">
        <v>0</v>
      </c>
      <c r="F411" s="6">
        <v>0</v>
      </c>
      <c r="G411" s="24">
        <v>0</v>
      </c>
      <c r="H411" s="6">
        <v>0</v>
      </c>
      <c r="I411" s="6">
        <v>0</v>
      </c>
      <c r="J411" s="6">
        <v>0</v>
      </c>
      <c r="K411" s="6" t="s">
        <v>7</v>
      </c>
    </row>
    <row r="412" spans="1:11" ht="31.5" x14ac:dyDescent="0.25">
      <c r="A412" s="7">
        <v>408</v>
      </c>
      <c r="B412" s="11" t="s">
        <v>63</v>
      </c>
      <c r="C412" s="6">
        <v>0</v>
      </c>
      <c r="D412" s="6">
        <v>0</v>
      </c>
      <c r="E412" s="6">
        <v>0</v>
      </c>
      <c r="F412" s="6">
        <v>0</v>
      </c>
      <c r="G412" s="24">
        <v>0</v>
      </c>
      <c r="H412" s="6">
        <v>0</v>
      </c>
      <c r="I412" s="6">
        <v>0</v>
      </c>
      <c r="J412" s="6">
        <v>0</v>
      </c>
      <c r="K412" s="6" t="s">
        <v>221</v>
      </c>
    </row>
    <row r="413" spans="1:11" ht="15.75" x14ac:dyDescent="0.25">
      <c r="A413" s="7">
        <v>409</v>
      </c>
      <c r="B413" s="11" t="s">
        <v>10</v>
      </c>
      <c r="C413" s="6">
        <f>SUM(D413:J413)</f>
        <v>0</v>
      </c>
      <c r="D413" s="6">
        <v>0</v>
      </c>
      <c r="E413" s="6">
        <v>0</v>
      </c>
      <c r="F413" s="6">
        <v>0</v>
      </c>
      <c r="G413" s="30">
        <v>0</v>
      </c>
      <c r="H413" s="6">
        <v>0</v>
      </c>
      <c r="I413" s="6">
        <v>0</v>
      </c>
      <c r="J413" s="6">
        <v>0</v>
      </c>
      <c r="K413" s="6"/>
    </row>
    <row r="414" spans="1:11" ht="94.5" x14ac:dyDescent="0.25">
      <c r="A414" s="7">
        <v>410</v>
      </c>
      <c r="B414" s="11" t="s">
        <v>222</v>
      </c>
      <c r="C414" s="6">
        <f>SUM(D414:J414)</f>
        <v>0</v>
      </c>
      <c r="D414" s="6">
        <v>0</v>
      </c>
      <c r="E414" s="6">
        <v>0</v>
      </c>
      <c r="F414" s="6">
        <v>0</v>
      </c>
      <c r="G414" s="24">
        <f>G415</f>
        <v>0</v>
      </c>
      <c r="H414" s="6">
        <v>0</v>
      </c>
      <c r="I414" s="6">
        <v>0</v>
      </c>
      <c r="J414" s="6">
        <v>0</v>
      </c>
      <c r="K414" s="6"/>
    </row>
    <row r="415" spans="1:11" ht="31.5" x14ac:dyDescent="0.25">
      <c r="A415" s="7">
        <v>411</v>
      </c>
      <c r="B415" s="11" t="s">
        <v>10</v>
      </c>
      <c r="C415" s="6">
        <f>SUM(D415:J415)</f>
        <v>0</v>
      </c>
      <c r="D415" s="6">
        <v>0</v>
      </c>
      <c r="E415" s="6">
        <v>0</v>
      </c>
      <c r="F415" s="6">
        <v>0</v>
      </c>
      <c r="G415" s="30">
        <v>0</v>
      </c>
      <c r="H415" s="6">
        <v>0</v>
      </c>
      <c r="I415" s="6">
        <v>0</v>
      </c>
      <c r="J415" s="6">
        <v>0</v>
      </c>
      <c r="K415" s="6" t="s">
        <v>223</v>
      </c>
    </row>
  </sheetData>
  <mergeCells count="38">
    <mergeCell ref="B401:J401"/>
    <mergeCell ref="B406:J406"/>
    <mergeCell ref="B340:J340"/>
    <mergeCell ref="B344:J344"/>
    <mergeCell ref="B373:J373"/>
    <mergeCell ref="B377:J377"/>
    <mergeCell ref="B385:J385"/>
    <mergeCell ref="B390:J390"/>
    <mergeCell ref="B323:J323"/>
    <mergeCell ref="B182:J182"/>
    <mergeCell ref="B195:J195"/>
    <mergeCell ref="B221:J221"/>
    <mergeCell ref="B226:J226"/>
    <mergeCell ref="B268:J268"/>
    <mergeCell ref="B272:J272"/>
    <mergeCell ref="B286:J286"/>
    <mergeCell ref="B289:J289"/>
    <mergeCell ref="B300:J300"/>
    <mergeCell ref="B305:J305"/>
    <mergeCell ref="B310:J310"/>
    <mergeCell ref="B177:J177"/>
    <mergeCell ref="B94:J94"/>
    <mergeCell ref="B98:J98"/>
    <mergeCell ref="B108:J108"/>
    <mergeCell ref="B111:J111"/>
    <mergeCell ref="B118:J118"/>
    <mergeCell ref="B122:J122"/>
    <mergeCell ref="B126:J126"/>
    <mergeCell ref="B143:J143"/>
    <mergeCell ref="B150:J150"/>
    <mergeCell ref="B154:J154"/>
    <mergeCell ref="B172:J172"/>
    <mergeCell ref="B61:J61"/>
    <mergeCell ref="A2:K2"/>
    <mergeCell ref="C3:J3"/>
    <mergeCell ref="B19:J19"/>
    <mergeCell ref="B24:J24"/>
    <mergeCell ref="B56:J56"/>
  </mergeCells>
  <pageMargins left="0.70866141732283472" right="0.24" top="0.9055118110236221" bottom="0.15748031496062992" header="0.28000000000000003" footer="0.21"/>
  <pageSetup paperSize="9" scale="60" fitToHeight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K384"/>
  <sheetViews>
    <sheetView topLeftCell="A89" workbookViewId="0">
      <selection activeCell="A385" sqref="A385"/>
    </sheetView>
  </sheetViews>
  <sheetFormatPr defaultRowHeight="15" x14ac:dyDescent="0.25"/>
  <cols>
    <col min="1" max="1" width="7.5703125" bestFit="1" customWidth="1"/>
    <col min="2" max="2" width="34.140625" bestFit="1" customWidth="1"/>
    <col min="3" max="3" width="13.140625" bestFit="1" customWidth="1"/>
    <col min="4" max="5" width="11.28515625" bestFit="1" customWidth="1"/>
    <col min="6" max="6" width="13.140625" bestFit="1" customWidth="1"/>
    <col min="7" max="7" width="20.140625" style="29" bestFit="1" customWidth="1"/>
    <col min="8" max="10" width="11.28515625" bestFit="1" customWidth="1"/>
    <col min="11" max="11" width="19" customWidth="1"/>
  </cols>
  <sheetData>
    <row r="1" spans="1:11" ht="18.75" x14ac:dyDescent="0.3">
      <c r="A1" s="1"/>
      <c r="B1" s="2"/>
      <c r="C1" s="2"/>
      <c r="D1" s="2"/>
      <c r="E1" s="2"/>
      <c r="F1" s="2"/>
      <c r="G1" s="22"/>
      <c r="H1" s="2"/>
      <c r="I1" s="2"/>
      <c r="J1" s="2"/>
      <c r="K1" s="3"/>
    </row>
    <row r="2" spans="1:11" ht="15.75" x14ac:dyDescent="0.25">
      <c r="A2" s="148" t="s">
        <v>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1" ht="98.25" customHeight="1" x14ac:dyDescent="0.25">
      <c r="A3" s="4" t="s">
        <v>1</v>
      </c>
      <c r="B3" s="5" t="s">
        <v>2</v>
      </c>
      <c r="C3" s="149" t="s">
        <v>3</v>
      </c>
      <c r="D3" s="150"/>
      <c r="E3" s="150"/>
      <c r="F3" s="150"/>
      <c r="G3" s="150"/>
      <c r="H3" s="150"/>
      <c r="I3" s="150"/>
      <c r="J3" s="151"/>
      <c r="K3" s="6" t="s">
        <v>4</v>
      </c>
    </row>
    <row r="4" spans="1:11" ht="15.75" x14ac:dyDescent="0.25">
      <c r="A4" s="7"/>
      <c r="B4" s="8"/>
      <c r="C4" s="6" t="s">
        <v>5</v>
      </c>
      <c r="D4" s="9">
        <v>2014</v>
      </c>
      <c r="E4" s="9">
        <v>2015</v>
      </c>
      <c r="F4" s="9">
        <v>2016</v>
      </c>
      <c r="G4" s="23">
        <v>2017</v>
      </c>
      <c r="H4" s="9">
        <v>2018</v>
      </c>
      <c r="I4" s="9">
        <v>2019</v>
      </c>
      <c r="J4" s="9">
        <v>2020</v>
      </c>
      <c r="K4" s="10"/>
    </row>
    <row r="5" spans="1:11" ht="31.5" x14ac:dyDescent="0.25">
      <c r="A5" s="7">
        <v>1</v>
      </c>
      <c r="B5" s="35" t="s">
        <v>6</v>
      </c>
      <c r="C5" s="6">
        <f t="shared" ref="C5:C18" si="0">SUM(D5:J5)</f>
        <v>5141995.3650000002</v>
      </c>
      <c r="D5" s="6">
        <v>631056.41</v>
      </c>
      <c r="E5" s="6">
        <v>803655.04</v>
      </c>
      <c r="F5" s="6">
        <v>1109120.27</v>
      </c>
      <c r="G5" s="24">
        <f>SUM(G6:G9)</f>
        <v>904438.51500000013</v>
      </c>
      <c r="H5" s="6">
        <v>554917.25</v>
      </c>
      <c r="I5" s="6">
        <v>507970.37</v>
      </c>
      <c r="J5" s="6">
        <v>630837.51</v>
      </c>
      <c r="K5" s="6" t="s">
        <v>7</v>
      </c>
    </row>
    <row r="6" spans="1:11" ht="15.75" x14ac:dyDescent="0.25">
      <c r="A6" s="7">
        <v>2</v>
      </c>
      <c r="B6" s="11" t="s">
        <v>8</v>
      </c>
      <c r="C6" s="6">
        <f t="shared" si="0"/>
        <v>274414.40000000002</v>
      </c>
      <c r="D6" s="6">
        <v>40521.599999999999</v>
      </c>
      <c r="E6" s="6">
        <v>36378.800000000003</v>
      </c>
      <c r="F6" s="6">
        <v>44371.1</v>
      </c>
      <c r="G6" s="24">
        <f>G11+G15</f>
        <v>38158.9</v>
      </c>
      <c r="H6" s="6">
        <v>37972</v>
      </c>
      <c r="I6" s="6">
        <v>37958</v>
      </c>
      <c r="J6" s="6">
        <v>39054</v>
      </c>
      <c r="K6" s="6" t="s">
        <v>7</v>
      </c>
    </row>
    <row r="7" spans="1:11" ht="15.75" x14ac:dyDescent="0.25">
      <c r="A7" s="7">
        <v>3</v>
      </c>
      <c r="B7" s="11" t="s">
        <v>9</v>
      </c>
      <c r="C7" s="6">
        <f t="shared" si="0"/>
        <v>1849385.6919999998</v>
      </c>
      <c r="D7" s="6">
        <v>210930.31</v>
      </c>
      <c r="E7" s="6">
        <v>299879.27</v>
      </c>
      <c r="F7" s="6">
        <v>546208.19999999995</v>
      </c>
      <c r="G7" s="24">
        <f>G12+G16</f>
        <v>352020.01199999999</v>
      </c>
      <c r="H7" s="6">
        <v>164755.9</v>
      </c>
      <c r="I7" s="6">
        <v>153842.1</v>
      </c>
      <c r="J7" s="6">
        <v>121749.9</v>
      </c>
      <c r="K7" s="6" t="s">
        <v>7</v>
      </c>
    </row>
    <row r="8" spans="1:11" ht="15.75" x14ac:dyDescent="0.25">
      <c r="A8" s="7">
        <v>4</v>
      </c>
      <c r="B8" s="11" t="s">
        <v>10</v>
      </c>
      <c r="C8" s="6">
        <f t="shared" si="0"/>
        <v>3017955.273</v>
      </c>
      <c r="D8" s="6">
        <v>379604.5</v>
      </c>
      <c r="E8" s="6">
        <v>467396.97</v>
      </c>
      <c r="F8" s="6">
        <v>518540.97</v>
      </c>
      <c r="G8" s="24">
        <f>G13+G17</f>
        <v>514019.60300000006</v>
      </c>
      <c r="H8" s="6">
        <v>352189.35</v>
      </c>
      <c r="I8" s="6">
        <v>316170.27</v>
      </c>
      <c r="J8" s="6">
        <v>470033.61</v>
      </c>
      <c r="K8" s="6" t="s">
        <v>7</v>
      </c>
    </row>
    <row r="9" spans="1:11" ht="31.5" x14ac:dyDescent="0.25">
      <c r="A9" s="7">
        <v>5</v>
      </c>
      <c r="B9" s="50" t="s">
        <v>225</v>
      </c>
      <c r="C9" s="6">
        <f t="shared" si="0"/>
        <v>240</v>
      </c>
      <c r="D9" s="6"/>
      <c r="E9" s="6"/>
      <c r="F9" s="6"/>
      <c r="G9" s="24">
        <f>G18</f>
        <v>240</v>
      </c>
      <c r="H9" s="6"/>
      <c r="I9" s="6"/>
      <c r="J9" s="6"/>
      <c r="K9" s="6"/>
    </row>
    <row r="10" spans="1:11" ht="15.75" x14ac:dyDescent="0.25">
      <c r="A10" s="7">
        <v>6</v>
      </c>
      <c r="B10" s="41" t="s">
        <v>11</v>
      </c>
      <c r="C10" s="42">
        <f t="shared" si="0"/>
        <v>1048951.1300000001</v>
      </c>
      <c r="D10" s="42">
        <v>46536.46</v>
      </c>
      <c r="E10" s="42">
        <v>246125.55</v>
      </c>
      <c r="F10" s="42">
        <v>410431.54</v>
      </c>
      <c r="G10" s="43">
        <f>SUM(G11:G13)</f>
        <v>269422.08000000002</v>
      </c>
      <c r="H10" s="42">
        <v>0</v>
      </c>
      <c r="I10" s="42">
        <v>0</v>
      </c>
      <c r="J10" s="42">
        <v>76435.5</v>
      </c>
      <c r="K10" s="6" t="s">
        <v>7</v>
      </c>
    </row>
    <row r="11" spans="1:11" ht="15.75" x14ac:dyDescent="0.25">
      <c r="A11" s="7">
        <v>7</v>
      </c>
      <c r="B11" s="44" t="s">
        <v>12</v>
      </c>
      <c r="C11" s="42">
        <f t="shared" si="0"/>
        <v>1437.2</v>
      </c>
      <c r="D11" s="42">
        <v>1437.2</v>
      </c>
      <c r="E11" s="42">
        <v>0</v>
      </c>
      <c r="F11" s="42">
        <v>0</v>
      </c>
      <c r="G11" s="45">
        <f>0</f>
        <v>0</v>
      </c>
      <c r="H11" s="42">
        <v>0</v>
      </c>
      <c r="I11" s="42">
        <v>0</v>
      </c>
      <c r="J11" s="42">
        <v>0</v>
      </c>
      <c r="K11" s="6" t="s">
        <v>7</v>
      </c>
    </row>
    <row r="12" spans="1:11" ht="15.75" x14ac:dyDescent="0.25">
      <c r="A12" s="7">
        <v>8</v>
      </c>
      <c r="B12" s="44" t="s">
        <v>9</v>
      </c>
      <c r="C12" s="42">
        <f t="shared" si="0"/>
        <v>651067.25</v>
      </c>
      <c r="D12" s="42">
        <v>31705.66</v>
      </c>
      <c r="E12" s="42">
        <v>146133.76999999999</v>
      </c>
      <c r="F12" s="42">
        <v>297911.51</v>
      </c>
      <c r="G12" s="45">
        <f>G117+G169+G287</f>
        <v>175316.31</v>
      </c>
      <c r="H12" s="42">
        <v>0</v>
      </c>
      <c r="I12" s="42">
        <v>0</v>
      </c>
      <c r="J12" s="42">
        <v>0</v>
      </c>
      <c r="K12" s="6" t="s">
        <v>7</v>
      </c>
    </row>
    <row r="13" spans="1:11" ht="15.75" x14ac:dyDescent="0.25">
      <c r="A13" s="7">
        <v>9</v>
      </c>
      <c r="B13" s="44" t="s">
        <v>10</v>
      </c>
      <c r="C13" s="42">
        <f t="shared" si="0"/>
        <v>396446.68</v>
      </c>
      <c r="D13" s="42">
        <v>13393.6</v>
      </c>
      <c r="E13" s="42">
        <v>99991.78</v>
      </c>
      <c r="F13" s="42">
        <v>112520.03</v>
      </c>
      <c r="G13" s="45">
        <f>G118+G170+G288</f>
        <v>94105.77</v>
      </c>
      <c r="H13" s="42">
        <v>0</v>
      </c>
      <c r="I13" s="42">
        <v>0</v>
      </c>
      <c r="J13" s="42">
        <v>76435.5</v>
      </c>
      <c r="K13" s="6" t="s">
        <v>7</v>
      </c>
    </row>
    <row r="14" spans="1:11" ht="15.75" x14ac:dyDescent="0.25">
      <c r="A14" s="7">
        <v>10</v>
      </c>
      <c r="B14" s="36" t="s">
        <v>13</v>
      </c>
      <c r="C14" s="37">
        <f t="shared" si="0"/>
        <v>4093044.2350000003</v>
      </c>
      <c r="D14" s="37">
        <v>584519.94999999995</v>
      </c>
      <c r="E14" s="37">
        <v>557529.49</v>
      </c>
      <c r="F14" s="37">
        <v>698688.73</v>
      </c>
      <c r="G14" s="38">
        <f>SUM(G15:G18)</f>
        <v>635016.43500000006</v>
      </c>
      <c r="H14" s="37">
        <v>554917.25</v>
      </c>
      <c r="I14" s="37">
        <v>507970.37</v>
      </c>
      <c r="J14" s="37">
        <v>554402.01</v>
      </c>
      <c r="K14" s="6" t="s">
        <v>7</v>
      </c>
    </row>
    <row r="15" spans="1:11" ht="15.75" x14ac:dyDescent="0.25">
      <c r="A15" s="7">
        <v>11</v>
      </c>
      <c r="B15" s="39" t="s">
        <v>8</v>
      </c>
      <c r="C15" s="37">
        <f t="shared" si="0"/>
        <v>272977.2</v>
      </c>
      <c r="D15" s="37">
        <v>39084.400000000001</v>
      </c>
      <c r="E15" s="37">
        <v>36378.800000000003</v>
      </c>
      <c r="F15" s="37">
        <v>44371.1</v>
      </c>
      <c r="G15" s="40">
        <f>G26+G60+G186</f>
        <v>38158.9</v>
      </c>
      <c r="H15" s="37">
        <v>37972</v>
      </c>
      <c r="I15" s="37">
        <v>37958</v>
      </c>
      <c r="J15" s="37">
        <v>39054</v>
      </c>
      <c r="K15" s="6" t="s">
        <v>7</v>
      </c>
    </row>
    <row r="16" spans="1:11" ht="15.75" x14ac:dyDescent="0.25">
      <c r="A16" s="7">
        <v>12</v>
      </c>
      <c r="B16" s="39" t="s">
        <v>9</v>
      </c>
      <c r="C16" s="37">
        <f t="shared" si="0"/>
        <v>1198318.442</v>
      </c>
      <c r="D16" s="37">
        <v>179224.65</v>
      </c>
      <c r="E16" s="37">
        <v>153745.5</v>
      </c>
      <c r="F16" s="37">
        <v>248296.69</v>
      </c>
      <c r="G16" s="40">
        <f>G27+G61+G95+G147+G187+G210+G253+G299+G313+G346+G360</f>
        <v>176703.70199999996</v>
      </c>
      <c r="H16" s="37">
        <v>164755.9</v>
      </c>
      <c r="I16" s="37">
        <v>153842.1</v>
      </c>
      <c r="J16" s="37">
        <v>121749.9</v>
      </c>
      <c r="K16" s="6" t="s">
        <v>7</v>
      </c>
    </row>
    <row r="17" spans="1:11" ht="15.75" x14ac:dyDescent="0.25">
      <c r="A17" s="7">
        <v>13</v>
      </c>
      <c r="B17" s="39" t="s">
        <v>10</v>
      </c>
      <c r="C17" s="37">
        <f t="shared" si="0"/>
        <v>2621508.5929999999</v>
      </c>
      <c r="D17" s="37">
        <v>366210.9</v>
      </c>
      <c r="E17" s="37">
        <v>367405.19</v>
      </c>
      <c r="F17" s="37">
        <v>406020.94</v>
      </c>
      <c r="G17" s="40">
        <f>G28+G62+G96+G106+G148+G136+G188+G211+G254+G270+G300+G314+G347+G361+G377</f>
        <v>419913.83300000004</v>
      </c>
      <c r="H17" s="37">
        <v>352189.35</v>
      </c>
      <c r="I17" s="37">
        <v>316170.27</v>
      </c>
      <c r="J17" s="37">
        <v>393598.11</v>
      </c>
      <c r="K17" s="6" t="s">
        <v>7</v>
      </c>
    </row>
    <row r="18" spans="1:11" ht="31.5" x14ac:dyDescent="0.25">
      <c r="A18" s="7">
        <v>14</v>
      </c>
      <c r="B18" s="39" t="s">
        <v>225</v>
      </c>
      <c r="C18" s="37">
        <f t="shared" si="0"/>
        <v>240</v>
      </c>
      <c r="D18" s="37"/>
      <c r="E18" s="37"/>
      <c r="F18" s="37"/>
      <c r="G18" s="40">
        <f>G246</f>
        <v>240</v>
      </c>
      <c r="H18" s="37"/>
      <c r="I18" s="37"/>
      <c r="J18" s="37"/>
      <c r="K18" s="6"/>
    </row>
    <row r="19" spans="1:11" ht="15.75" x14ac:dyDescent="0.25">
      <c r="A19" s="7">
        <v>15</v>
      </c>
      <c r="B19" s="152" t="s">
        <v>14</v>
      </c>
      <c r="C19" s="153"/>
      <c r="D19" s="153"/>
      <c r="E19" s="153"/>
      <c r="F19" s="153"/>
      <c r="G19" s="153"/>
      <c r="H19" s="153"/>
      <c r="I19" s="153"/>
      <c r="J19" s="154"/>
      <c r="K19" s="5"/>
    </row>
    <row r="20" spans="1:11" ht="31.5" x14ac:dyDescent="0.25">
      <c r="A20" s="7">
        <v>16</v>
      </c>
      <c r="B20" s="11" t="s">
        <v>15</v>
      </c>
      <c r="C20" s="6">
        <f t="shared" ref="C20:C22" si="1">SUM(D20:J20)</f>
        <v>55491.47</v>
      </c>
      <c r="D20" s="6">
        <v>16267.86</v>
      </c>
      <c r="E20" s="6">
        <v>7701.27</v>
      </c>
      <c r="F20" s="6">
        <v>9431.6200000000008</v>
      </c>
      <c r="G20" s="24">
        <f>SUM(G21:G23)</f>
        <v>9966.8200000000015</v>
      </c>
      <c r="H20" s="6">
        <v>3637.4</v>
      </c>
      <c r="I20" s="6">
        <v>3637.4</v>
      </c>
      <c r="J20" s="6">
        <v>4849.1000000000004</v>
      </c>
      <c r="K20" s="6" t="s">
        <v>7</v>
      </c>
    </row>
    <row r="21" spans="1:11" ht="15.75" x14ac:dyDescent="0.25">
      <c r="A21" s="7">
        <v>17</v>
      </c>
      <c r="B21" s="11" t="s">
        <v>8</v>
      </c>
      <c r="C21" s="6">
        <f t="shared" si="1"/>
        <v>32.700000000000003</v>
      </c>
      <c r="D21" s="6">
        <v>0</v>
      </c>
      <c r="E21" s="6">
        <v>0</v>
      </c>
      <c r="F21" s="6">
        <v>32.700000000000003</v>
      </c>
      <c r="G21" s="24">
        <f>G26</f>
        <v>0</v>
      </c>
      <c r="H21" s="6">
        <v>0</v>
      </c>
      <c r="I21" s="6">
        <v>0</v>
      </c>
      <c r="J21" s="6">
        <v>0</v>
      </c>
      <c r="K21" s="6" t="s">
        <v>7</v>
      </c>
    </row>
    <row r="22" spans="1:11" ht="15.75" x14ac:dyDescent="0.25">
      <c r="A22" s="7">
        <v>18</v>
      </c>
      <c r="B22" s="11" t="s">
        <v>9</v>
      </c>
      <c r="C22" s="6">
        <f t="shared" si="1"/>
        <v>1169.6000000000001</v>
      </c>
      <c r="D22" s="6">
        <v>549.4</v>
      </c>
      <c r="E22" s="6">
        <v>96.2</v>
      </c>
      <c r="F22" s="6">
        <v>103.9</v>
      </c>
      <c r="G22" s="24">
        <f t="shared" ref="G22:G23" si="2">G27</f>
        <v>108.39999999999999</v>
      </c>
      <c r="H22" s="6">
        <v>108.4</v>
      </c>
      <c r="I22" s="6">
        <v>108.4</v>
      </c>
      <c r="J22" s="6">
        <v>94.9</v>
      </c>
      <c r="K22" s="6" t="s">
        <v>7</v>
      </c>
    </row>
    <row r="23" spans="1:11" ht="15.75" x14ac:dyDescent="0.25">
      <c r="A23" s="7">
        <v>19</v>
      </c>
      <c r="B23" s="11" t="s">
        <v>10</v>
      </c>
      <c r="C23" s="6">
        <f>SUM(D23:J23)</f>
        <v>54289.17</v>
      </c>
      <c r="D23" s="6">
        <v>15718.46</v>
      </c>
      <c r="E23" s="6">
        <v>7605.07</v>
      </c>
      <c r="F23" s="6">
        <v>9295.02</v>
      </c>
      <c r="G23" s="24">
        <f t="shared" si="2"/>
        <v>9858.4200000000019</v>
      </c>
      <c r="H23" s="6">
        <v>3529</v>
      </c>
      <c r="I23" s="6">
        <v>3529</v>
      </c>
      <c r="J23" s="6">
        <v>4754.2</v>
      </c>
      <c r="K23" s="6" t="s">
        <v>7</v>
      </c>
    </row>
    <row r="24" spans="1:11" ht="15.75" x14ac:dyDescent="0.25">
      <c r="A24" s="7">
        <v>20</v>
      </c>
      <c r="B24" s="145" t="s">
        <v>16</v>
      </c>
      <c r="C24" s="146"/>
      <c r="D24" s="146"/>
      <c r="E24" s="146"/>
      <c r="F24" s="146"/>
      <c r="G24" s="146"/>
      <c r="H24" s="146"/>
      <c r="I24" s="146"/>
      <c r="J24" s="147"/>
      <c r="K24" s="5"/>
    </row>
    <row r="25" spans="1:11" ht="47.25" x14ac:dyDescent="0.25">
      <c r="A25" s="7">
        <v>21</v>
      </c>
      <c r="B25" s="39" t="s">
        <v>17</v>
      </c>
      <c r="C25" s="37">
        <f t="shared" ref="C25:C27" si="3">SUM(D25:J25)</f>
        <v>55491.47</v>
      </c>
      <c r="D25" s="37">
        <v>16267.86</v>
      </c>
      <c r="E25" s="37">
        <v>7701.27</v>
      </c>
      <c r="F25" s="37">
        <v>9431.6200000000008</v>
      </c>
      <c r="G25" s="40">
        <f>SUM(G26:G28)</f>
        <v>9966.8200000000015</v>
      </c>
      <c r="H25" s="37">
        <v>3637.4</v>
      </c>
      <c r="I25" s="37">
        <v>3637.4</v>
      </c>
      <c r="J25" s="37">
        <v>4849.1000000000004</v>
      </c>
      <c r="K25" s="6" t="s">
        <v>7</v>
      </c>
    </row>
    <row r="26" spans="1:11" ht="15.75" x14ac:dyDescent="0.25">
      <c r="A26" s="7">
        <v>22</v>
      </c>
      <c r="B26" s="39" t="s">
        <v>8</v>
      </c>
      <c r="C26" s="37">
        <f t="shared" si="3"/>
        <v>32.700000000000003</v>
      </c>
      <c r="D26" s="37">
        <v>0</v>
      </c>
      <c r="E26" s="37">
        <v>0</v>
      </c>
      <c r="F26" s="37">
        <v>32.700000000000003</v>
      </c>
      <c r="G26" s="40">
        <v>0</v>
      </c>
      <c r="H26" s="37">
        <v>0</v>
      </c>
      <c r="I26" s="37">
        <v>0</v>
      </c>
      <c r="J26" s="37">
        <v>0</v>
      </c>
      <c r="K26" s="6" t="s">
        <v>7</v>
      </c>
    </row>
    <row r="27" spans="1:11" ht="15.75" x14ac:dyDescent="0.25">
      <c r="A27" s="7">
        <v>23</v>
      </c>
      <c r="B27" s="39" t="s">
        <v>9</v>
      </c>
      <c r="C27" s="37">
        <f t="shared" si="3"/>
        <v>1169.6000000000001</v>
      </c>
      <c r="D27" s="37">
        <v>549.4</v>
      </c>
      <c r="E27" s="37">
        <v>96.2</v>
      </c>
      <c r="F27" s="37">
        <v>103.9</v>
      </c>
      <c r="G27" s="40">
        <f>G42+G44+G50</f>
        <v>108.39999999999999</v>
      </c>
      <c r="H27" s="37">
        <v>108.4</v>
      </c>
      <c r="I27" s="37">
        <v>108.4</v>
      </c>
      <c r="J27" s="37">
        <v>94.9</v>
      </c>
      <c r="K27" s="6" t="s">
        <v>7</v>
      </c>
    </row>
    <row r="28" spans="1:11" ht="15.75" x14ac:dyDescent="0.25">
      <c r="A28" s="7">
        <v>24</v>
      </c>
      <c r="B28" s="39" t="s">
        <v>10</v>
      </c>
      <c r="C28" s="37">
        <f>SUM(D28:J28)</f>
        <v>54289.17</v>
      </c>
      <c r="D28" s="37">
        <v>15718.46</v>
      </c>
      <c r="E28" s="37">
        <v>7605.07</v>
      </c>
      <c r="F28" s="37">
        <v>9295.02</v>
      </c>
      <c r="G28" s="40">
        <f>SUM(G30,G32,G34,G36,G38,G40)</f>
        <v>9858.4200000000019</v>
      </c>
      <c r="H28" s="37">
        <v>3529</v>
      </c>
      <c r="I28" s="37">
        <v>3529</v>
      </c>
      <c r="J28" s="37">
        <v>4754.2</v>
      </c>
      <c r="K28" s="6" t="s">
        <v>7</v>
      </c>
    </row>
    <row r="29" spans="1:11" ht="78.75" x14ac:dyDescent="0.25">
      <c r="A29" s="7">
        <v>25</v>
      </c>
      <c r="B29" s="11" t="s">
        <v>18</v>
      </c>
      <c r="C29" s="6">
        <v>1508.78</v>
      </c>
      <c r="D29" s="6">
        <v>552.35</v>
      </c>
      <c r="E29" s="6">
        <v>207.14500000000001</v>
      </c>
      <c r="F29" s="12">
        <v>295.08</v>
      </c>
      <c r="G29" s="24">
        <f>G30</f>
        <v>172</v>
      </c>
      <c r="H29" s="6">
        <v>67</v>
      </c>
      <c r="I29" s="6">
        <v>67</v>
      </c>
      <c r="J29" s="6">
        <v>158.19999999999999</v>
      </c>
      <c r="K29" s="6" t="s">
        <v>19</v>
      </c>
    </row>
    <row r="30" spans="1:11" ht="15.75" x14ac:dyDescent="0.25">
      <c r="A30" s="7">
        <v>26</v>
      </c>
      <c r="B30" s="11" t="s">
        <v>10</v>
      </c>
      <c r="C30" s="6">
        <v>1508.78</v>
      </c>
      <c r="D30" s="6">
        <v>552.35</v>
      </c>
      <c r="E30" s="6">
        <v>207.14500000000001</v>
      </c>
      <c r="F30" s="12">
        <v>295.08</v>
      </c>
      <c r="G30" s="52">
        <v>172</v>
      </c>
      <c r="H30" s="6">
        <v>67</v>
      </c>
      <c r="I30" s="6">
        <v>67</v>
      </c>
      <c r="J30" s="6">
        <v>158.19999999999999</v>
      </c>
      <c r="K30" s="13"/>
    </row>
    <row r="31" spans="1:11" ht="63" x14ac:dyDescent="0.25">
      <c r="A31" s="7">
        <v>27</v>
      </c>
      <c r="B31" s="11" t="s">
        <v>20</v>
      </c>
      <c r="C31" s="6">
        <f>SUM(D31:J31)</f>
        <v>18282.099999999999</v>
      </c>
      <c r="D31" s="6">
        <v>3789.64</v>
      </c>
      <c r="E31" s="6">
        <v>3829.48</v>
      </c>
      <c r="F31" s="12">
        <v>2572.87</v>
      </c>
      <c r="G31" s="24">
        <f>G32</f>
        <v>2586.11</v>
      </c>
      <c r="H31" s="6">
        <v>1600</v>
      </c>
      <c r="I31" s="6">
        <v>1600</v>
      </c>
      <c r="J31" s="6">
        <v>2304</v>
      </c>
      <c r="K31" s="6" t="s">
        <v>21</v>
      </c>
    </row>
    <row r="32" spans="1:11" ht="15.75" x14ac:dyDescent="0.25">
      <c r="A32" s="7">
        <v>28</v>
      </c>
      <c r="B32" s="11" t="s">
        <v>10</v>
      </c>
      <c r="C32" s="6">
        <f>SUM(D32:J32)</f>
        <v>18282.099999999999</v>
      </c>
      <c r="D32" s="6">
        <v>3789.64</v>
      </c>
      <c r="E32" s="6">
        <v>3829.48</v>
      </c>
      <c r="F32" s="12">
        <v>2572.87</v>
      </c>
      <c r="G32" s="52">
        <v>2586.11</v>
      </c>
      <c r="H32" s="6">
        <v>1600</v>
      </c>
      <c r="I32" s="6">
        <v>1600</v>
      </c>
      <c r="J32" s="6">
        <v>2304</v>
      </c>
      <c r="K32" s="13"/>
    </row>
    <row r="33" spans="1:11" ht="47.25" x14ac:dyDescent="0.25">
      <c r="A33" s="7">
        <v>29</v>
      </c>
      <c r="B33" s="11" t="s">
        <v>22</v>
      </c>
      <c r="C33" s="6">
        <f>SUM(D33:J33)</f>
        <v>6087.4619999999995</v>
      </c>
      <c r="D33" s="6">
        <v>2205.7199999999998</v>
      </c>
      <c r="E33" s="6">
        <v>559.80999999999995</v>
      </c>
      <c r="F33" s="6">
        <v>1122.932</v>
      </c>
      <c r="G33" s="24">
        <f>G34</f>
        <v>399</v>
      </c>
      <c r="H33" s="6">
        <v>650</v>
      </c>
      <c r="I33" s="6">
        <v>650</v>
      </c>
      <c r="J33" s="6">
        <v>500</v>
      </c>
      <c r="K33" s="6" t="s">
        <v>23</v>
      </c>
    </row>
    <row r="34" spans="1:11" ht="15.75" x14ac:dyDescent="0.25">
      <c r="A34" s="7">
        <v>30</v>
      </c>
      <c r="B34" s="11" t="s">
        <v>10</v>
      </c>
      <c r="C34" s="6">
        <f>SUM(D34:J34)</f>
        <v>6087.46</v>
      </c>
      <c r="D34" s="6">
        <v>2205.7199999999998</v>
      </c>
      <c r="E34" s="6">
        <v>559.80999999999995</v>
      </c>
      <c r="F34" s="6">
        <v>1122.93</v>
      </c>
      <c r="G34" s="34">
        <v>399</v>
      </c>
      <c r="H34" s="6">
        <v>650</v>
      </c>
      <c r="I34" s="6">
        <v>650</v>
      </c>
      <c r="J34" s="6">
        <v>500</v>
      </c>
      <c r="K34" s="6"/>
    </row>
    <row r="35" spans="1:11" ht="78.75" x14ac:dyDescent="0.25">
      <c r="A35" s="7">
        <v>34</v>
      </c>
      <c r="B35" s="11" t="s">
        <v>27</v>
      </c>
      <c r="C35" s="6">
        <f t="shared" ref="C35:C40" si="4">SUM(D35:J35)</f>
        <v>1112.3499999999999</v>
      </c>
      <c r="D35" s="6">
        <v>55.67</v>
      </c>
      <c r="E35" s="6">
        <v>259.77</v>
      </c>
      <c r="F35" s="6">
        <v>280.56</v>
      </c>
      <c r="G35" s="24">
        <f>G36</f>
        <v>346.35</v>
      </c>
      <c r="H35" s="6">
        <v>57</v>
      </c>
      <c r="I35" s="6">
        <v>57</v>
      </c>
      <c r="J35" s="6">
        <v>56</v>
      </c>
      <c r="K35" s="6" t="s">
        <v>28</v>
      </c>
    </row>
    <row r="36" spans="1:11" ht="15.75" x14ac:dyDescent="0.25">
      <c r="A36" s="7">
        <v>35</v>
      </c>
      <c r="B36" s="11" t="s">
        <v>10</v>
      </c>
      <c r="C36" s="6">
        <f t="shared" si="4"/>
        <v>1112.3499999999999</v>
      </c>
      <c r="D36" s="6">
        <v>55.67</v>
      </c>
      <c r="E36" s="6">
        <v>259.77</v>
      </c>
      <c r="F36" s="6">
        <v>280.56</v>
      </c>
      <c r="G36" s="30">
        <v>346.35</v>
      </c>
      <c r="H36" s="6">
        <v>57</v>
      </c>
      <c r="I36" s="6">
        <v>57</v>
      </c>
      <c r="J36" s="6">
        <v>56</v>
      </c>
      <c r="K36" s="13"/>
    </row>
    <row r="37" spans="1:11" ht="157.5" x14ac:dyDescent="0.25">
      <c r="A37" s="7">
        <v>36</v>
      </c>
      <c r="B37" s="11" t="s">
        <v>29</v>
      </c>
      <c r="C37" s="6">
        <f t="shared" si="4"/>
        <v>11111.4</v>
      </c>
      <c r="D37" s="6">
        <v>1858</v>
      </c>
      <c r="E37" s="6">
        <v>1681</v>
      </c>
      <c r="F37" s="6">
        <v>1526</v>
      </c>
      <c r="G37" s="24">
        <f>G38</f>
        <v>2165.4</v>
      </c>
      <c r="H37" s="6">
        <v>1100</v>
      </c>
      <c r="I37" s="6">
        <v>1100</v>
      </c>
      <c r="J37" s="6">
        <v>1681</v>
      </c>
      <c r="K37" s="6" t="s">
        <v>30</v>
      </c>
    </row>
    <row r="38" spans="1:11" ht="15.75" x14ac:dyDescent="0.25">
      <c r="A38" s="7">
        <v>37</v>
      </c>
      <c r="B38" s="11" t="s">
        <v>10</v>
      </c>
      <c r="C38" s="6">
        <f t="shared" si="4"/>
        <v>11111.4</v>
      </c>
      <c r="D38" s="6">
        <v>1858</v>
      </c>
      <c r="E38" s="6">
        <v>1681</v>
      </c>
      <c r="F38" s="6">
        <v>1526</v>
      </c>
      <c r="G38" s="52">
        <v>2165.4</v>
      </c>
      <c r="H38" s="6">
        <v>1100</v>
      </c>
      <c r="I38" s="6">
        <v>1100</v>
      </c>
      <c r="J38" s="6">
        <v>1681</v>
      </c>
      <c r="K38" s="6"/>
    </row>
    <row r="39" spans="1:11" ht="63" x14ac:dyDescent="0.25">
      <c r="A39" s="7">
        <v>38</v>
      </c>
      <c r="B39" s="11" t="s">
        <v>31</v>
      </c>
      <c r="C39" s="6">
        <f t="shared" si="4"/>
        <v>15392.773000000001</v>
      </c>
      <c r="D39" s="6">
        <v>6472.77</v>
      </c>
      <c r="E39" s="6">
        <v>1067.8630000000001</v>
      </c>
      <c r="F39" s="6">
        <v>3497.58</v>
      </c>
      <c r="G39" s="24">
        <f>G40</f>
        <v>4189.5600000000004</v>
      </c>
      <c r="H39" s="6">
        <v>55</v>
      </c>
      <c r="I39" s="6">
        <v>55</v>
      </c>
      <c r="J39" s="6">
        <v>55</v>
      </c>
      <c r="K39" s="6" t="s">
        <v>32</v>
      </c>
    </row>
    <row r="40" spans="1:11" ht="15.75" x14ac:dyDescent="0.25">
      <c r="A40" s="7">
        <v>39</v>
      </c>
      <c r="B40" s="11" t="s">
        <v>10</v>
      </c>
      <c r="C40" s="6">
        <f t="shared" si="4"/>
        <v>15392.773000000001</v>
      </c>
      <c r="D40" s="6">
        <v>6472.77</v>
      </c>
      <c r="E40" s="6">
        <v>1067.8630000000001</v>
      </c>
      <c r="F40" s="6">
        <v>3497.58</v>
      </c>
      <c r="G40" s="52">
        <v>4189.5600000000004</v>
      </c>
      <c r="H40" s="6">
        <v>55</v>
      </c>
      <c r="I40" s="6">
        <v>55</v>
      </c>
      <c r="J40" s="6">
        <v>55</v>
      </c>
      <c r="K40" s="13"/>
    </row>
    <row r="41" spans="1:11" ht="204.75" x14ac:dyDescent="0.25">
      <c r="A41" s="7">
        <v>40</v>
      </c>
      <c r="B41" s="11" t="s">
        <v>33</v>
      </c>
      <c r="C41" s="6">
        <v>0.7</v>
      </c>
      <c r="D41" s="6">
        <v>0.1</v>
      </c>
      <c r="E41" s="6">
        <v>0.1</v>
      </c>
      <c r="F41" s="6">
        <v>0.1</v>
      </c>
      <c r="G41" s="24">
        <v>0.1</v>
      </c>
      <c r="H41" s="6">
        <v>0.1</v>
      </c>
      <c r="I41" s="6">
        <v>0.1</v>
      </c>
      <c r="J41" s="6">
        <v>0.1</v>
      </c>
      <c r="K41" s="6" t="s">
        <v>32</v>
      </c>
    </row>
    <row r="42" spans="1:11" ht="15.75" x14ac:dyDescent="0.25">
      <c r="A42" s="7">
        <v>41</v>
      </c>
      <c r="B42" s="11" t="s">
        <v>26</v>
      </c>
      <c r="C42" s="6">
        <v>0.7</v>
      </c>
      <c r="D42" s="6">
        <v>0.1</v>
      </c>
      <c r="E42" s="6">
        <v>0.1</v>
      </c>
      <c r="F42" s="6">
        <v>0.1</v>
      </c>
      <c r="G42" s="30">
        <v>0.1</v>
      </c>
      <c r="H42" s="6">
        <v>0.1</v>
      </c>
      <c r="I42" s="6">
        <v>0.1</v>
      </c>
      <c r="J42" s="6">
        <v>0.1</v>
      </c>
      <c r="K42" s="6"/>
    </row>
    <row r="43" spans="1:11" ht="94.5" x14ac:dyDescent="0.25">
      <c r="A43" s="7">
        <v>42</v>
      </c>
      <c r="B43" s="11" t="s">
        <v>34</v>
      </c>
      <c r="C43" s="6">
        <v>709.9</v>
      </c>
      <c r="D43" s="6">
        <v>90.3</v>
      </c>
      <c r="E43" s="6">
        <v>96.1</v>
      </c>
      <c r="F43" s="6">
        <v>103.8</v>
      </c>
      <c r="G43" s="24">
        <v>108.3</v>
      </c>
      <c r="H43" s="6">
        <v>108.3</v>
      </c>
      <c r="I43" s="6">
        <v>108.3</v>
      </c>
      <c r="J43" s="6">
        <v>94.8</v>
      </c>
      <c r="K43" s="6" t="s">
        <v>32</v>
      </c>
    </row>
    <row r="44" spans="1:11" ht="15.75" x14ac:dyDescent="0.25">
      <c r="A44" s="7">
        <v>43</v>
      </c>
      <c r="B44" s="11" t="s">
        <v>26</v>
      </c>
      <c r="C44" s="6">
        <v>709.9</v>
      </c>
      <c r="D44" s="6">
        <v>90.3</v>
      </c>
      <c r="E44" s="6">
        <v>96.1</v>
      </c>
      <c r="F44" s="6">
        <v>103.8</v>
      </c>
      <c r="G44" s="30">
        <v>108.3</v>
      </c>
      <c r="H44" s="6">
        <v>108.3</v>
      </c>
      <c r="I44" s="6">
        <v>108.3</v>
      </c>
      <c r="J44" s="6">
        <v>94.8</v>
      </c>
      <c r="K44" s="6"/>
    </row>
    <row r="45" spans="1:11" ht="141.75" x14ac:dyDescent="0.25">
      <c r="A45" s="7">
        <v>44</v>
      </c>
      <c r="B45" s="11" t="s">
        <v>35</v>
      </c>
      <c r="C45" s="6">
        <v>32.700000000000003</v>
      </c>
      <c r="D45" s="6">
        <v>0</v>
      </c>
      <c r="E45" s="6">
        <v>0</v>
      </c>
      <c r="F45" s="6">
        <v>32.700000000000003</v>
      </c>
      <c r="G45" s="24">
        <v>0</v>
      </c>
      <c r="H45" s="6">
        <v>0</v>
      </c>
      <c r="I45" s="6">
        <v>0</v>
      </c>
      <c r="J45" s="6">
        <v>0</v>
      </c>
      <c r="K45" s="6" t="s">
        <v>32</v>
      </c>
    </row>
    <row r="46" spans="1:11" ht="15.75" x14ac:dyDescent="0.25">
      <c r="A46" s="7">
        <v>45</v>
      </c>
      <c r="B46" s="11" t="s">
        <v>36</v>
      </c>
      <c r="C46" s="6">
        <v>32.700000000000003</v>
      </c>
      <c r="D46" s="6">
        <v>0</v>
      </c>
      <c r="E46" s="6">
        <v>0</v>
      </c>
      <c r="F46" s="6">
        <v>32.700000000000003</v>
      </c>
      <c r="G46" s="24">
        <v>0</v>
      </c>
      <c r="H46" s="6">
        <v>0</v>
      </c>
      <c r="I46" s="6">
        <v>0</v>
      </c>
      <c r="J46" s="6">
        <v>0</v>
      </c>
      <c r="K46" s="6"/>
    </row>
    <row r="47" spans="1:11" ht="63" x14ac:dyDescent="0.25">
      <c r="A47" s="7">
        <v>46</v>
      </c>
      <c r="B47" s="11" t="s">
        <v>37</v>
      </c>
      <c r="C47" s="6">
        <v>459.67</v>
      </c>
      <c r="D47" s="6">
        <v>459.67</v>
      </c>
      <c r="E47" s="6">
        <v>0</v>
      </c>
      <c r="F47" s="6">
        <v>0</v>
      </c>
      <c r="G47" s="24">
        <v>0</v>
      </c>
      <c r="H47" s="6">
        <v>0</v>
      </c>
      <c r="I47" s="6">
        <v>0</v>
      </c>
      <c r="J47" s="6">
        <v>0</v>
      </c>
      <c r="K47" s="6" t="s">
        <v>38</v>
      </c>
    </row>
    <row r="48" spans="1:11" ht="15.75" x14ac:dyDescent="0.25">
      <c r="A48" s="7">
        <v>47</v>
      </c>
      <c r="B48" s="11" t="s">
        <v>10</v>
      </c>
      <c r="C48" s="6">
        <v>459.67</v>
      </c>
      <c r="D48" s="6">
        <v>459.67</v>
      </c>
      <c r="E48" s="6">
        <v>0</v>
      </c>
      <c r="F48" s="6">
        <v>0</v>
      </c>
      <c r="G48" s="24">
        <v>0</v>
      </c>
      <c r="H48" s="6">
        <v>0</v>
      </c>
      <c r="I48" s="6">
        <v>0</v>
      </c>
      <c r="J48" s="6">
        <v>0</v>
      </c>
      <c r="K48" s="6"/>
    </row>
    <row r="49" spans="1:11" ht="126" x14ac:dyDescent="0.25">
      <c r="A49" s="7">
        <v>48</v>
      </c>
      <c r="B49" s="11" t="s">
        <v>39</v>
      </c>
      <c r="C49" s="6">
        <v>459</v>
      </c>
      <c r="D49" s="6">
        <v>459</v>
      </c>
      <c r="E49" s="6">
        <v>0</v>
      </c>
      <c r="F49" s="6">
        <v>0</v>
      </c>
      <c r="G49" s="24">
        <v>0</v>
      </c>
      <c r="H49" s="6">
        <v>0</v>
      </c>
      <c r="I49" s="6">
        <v>0</v>
      </c>
      <c r="J49" s="6">
        <v>0</v>
      </c>
      <c r="K49" s="6" t="s">
        <v>38</v>
      </c>
    </row>
    <row r="50" spans="1:11" ht="15.75" x14ac:dyDescent="0.25">
      <c r="A50" s="7">
        <v>49</v>
      </c>
      <c r="B50" s="11" t="s">
        <v>26</v>
      </c>
      <c r="C50" s="6">
        <v>459</v>
      </c>
      <c r="D50" s="6">
        <v>459</v>
      </c>
      <c r="E50" s="6">
        <v>0</v>
      </c>
      <c r="F50" s="6">
        <v>0</v>
      </c>
      <c r="G50" s="24">
        <v>0</v>
      </c>
      <c r="H50" s="6">
        <v>0</v>
      </c>
      <c r="I50" s="6">
        <v>0</v>
      </c>
      <c r="J50" s="6">
        <v>0</v>
      </c>
      <c r="K50" s="6"/>
    </row>
    <row r="51" spans="1:11" ht="78.75" x14ac:dyDescent="0.25">
      <c r="A51" s="7">
        <v>50</v>
      </c>
      <c r="B51" s="11" t="s">
        <v>40</v>
      </c>
      <c r="C51" s="6">
        <v>324.64</v>
      </c>
      <c r="D51" s="6">
        <v>324.64</v>
      </c>
      <c r="E51" s="6">
        <v>0</v>
      </c>
      <c r="F51" s="6">
        <v>0</v>
      </c>
      <c r="G51" s="24">
        <v>0</v>
      </c>
      <c r="H51" s="6">
        <v>0</v>
      </c>
      <c r="I51" s="6">
        <v>0</v>
      </c>
      <c r="J51" s="6">
        <v>0</v>
      </c>
      <c r="K51" s="6" t="s">
        <v>41</v>
      </c>
    </row>
    <row r="52" spans="1:11" ht="15.75" x14ac:dyDescent="0.25">
      <c r="A52" s="7">
        <v>51</v>
      </c>
      <c r="B52" s="11" t="s">
        <v>25</v>
      </c>
      <c r="C52" s="6">
        <v>324.64</v>
      </c>
      <c r="D52" s="6">
        <v>324.64</v>
      </c>
      <c r="E52" s="6">
        <v>0</v>
      </c>
      <c r="F52" s="6">
        <v>0</v>
      </c>
      <c r="G52" s="24">
        <v>0</v>
      </c>
      <c r="H52" s="6">
        <v>0</v>
      </c>
      <c r="I52" s="6">
        <v>0</v>
      </c>
      <c r="J52" s="6">
        <v>0</v>
      </c>
      <c r="K52" s="6"/>
    </row>
    <row r="53" spans="1:11" ht="15.75" x14ac:dyDescent="0.25">
      <c r="A53" s="7">
        <v>52</v>
      </c>
      <c r="B53" s="152" t="s">
        <v>42</v>
      </c>
      <c r="C53" s="153"/>
      <c r="D53" s="153"/>
      <c r="E53" s="153"/>
      <c r="F53" s="153"/>
      <c r="G53" s="153"/>
      <c r="H53" s="153"/>
      <c r="I53" s="153"/>
      <c r="J53" s="154"/>
      <c r="K53" s="5"/>
    </row>
    <row r="54" spans="1:11" ht="31.5" x14ac:dyDescent="0.25">
      <c r="A54" s="7">
        <v>53</v>
      </c>
      <c r="B54" s="11" t="s">
        <v>43</v>
      </c>
      <c r="C54" s="6">
        <f t="shared" ref="C54:C57" si="5">SUM(D54:J54)</f>
        <v>1367016.2319999998</v>
      </c>
      <c r="D54" s="6">
        <v>190775.23</v>
      </c>
      <c r="E54" s="6">
        <v>185494.39999999999</v>
      </c>
      <c r="F54" s="6">
        <v>211201.42</v>
      </c>
      <c r="G54" s="24">
        <f>SUM(G55:G57)</f>
        <v>213154.24199999997</v>
      </c>
      <c r="H54" s="6">
        <v>205269.27</v>
      </c>
      <c r="I54" s="6">
        <v>194332.27</v>
      </c>
      <c r="J54" s="6">
        <v>166789.4</v>
      </c>
      <c r="K54" s="6" t="s">
        <v>7</v>
      </c>
    </row>
    <row r="55" spans="1:11" ht="15.75" x14ac:dyDescent="0.25">
      <c r="A55" s="7">
        <v>54</v>
      </c>
      <c r="B55" s="11" t="s">
        <v>44</v>
      </c>
      <c r="C55" s="6">
        <f t="shared" si="5"/>
        <v>270673.3</v>
      </c>
      <c r="D55" s="6">
        <v>39084.400000000001</v>
      </c>
      <c r="E55" s="6">
        <v>35918</v>
      </c>
      <c r="F55" s="6">
        <v>42528</v>
      </c>
      <c r="G55" s="24">
        <f t="shared" ref="G55:G56" si="6">G60</f>
        <v>38158.9</v>
      </c>
      <c r="H55" s="6">
        <v>37972</v>
      </c>
      <c r="I55" s="6">
        <v>37958</v>
      </c>
      <c r="J55" s="6">
        <v>39054</v>
      </c>
      <c r="K55" s="6" t="s">
        <v>7</v>
      </c>
    </row>
    <row r="56" spans="1:11" ht="15.75" x14ac:dyDescent="0.25">
      <c r="A56" s="7">
        <v>55</v>
      </c>
      <c r="B56" s="11" t="s">
        <v>9</v>
      </c>
      <c r="C56" s="6">
        <f t="shared" si="5"/>
        <v>1043090.852</v>
      </c>
      <c r="D56" s="6">
        <v>136570.15</v>
      </c>
      <c r="E56" s="6">
        <v>143302.20000000001</v>
      </c>
      <c r="F56" s="6">
        <v>161579.20000000001</v>
      </c>
      <c r="G56" s="24">
        <f t="shared" si="6"/>
        <v>165740.70199999999</v>
      </c>
      <c r="H56" s="6">
        <v>162583.29999999999</v>
      </c>
      <c r="I56" s="6">
        <v>151660.29999999999</v>
      </c>
      <c r="J56" s="6">
        <v>121655</v>
      </c>
      <c r="K56" s="6" t="s">
        <v>7</v>
      </c>
    </row>
    <row r="57" spans="1:11" ht="15.75" x14ac:dyDescent="0.25">
      <c r="A57" s="7">
        <v>56</v>
      </c>
      <c r="B57" s="11" t="s">
        <v>10</v>
      </c>
      <c r="C57" s="6">
        <f t="shared" si="5"/>
        <v>53252.080000000009</v>
      </c>
      <c r="D57" s="6">
        <v>15120.68</v>
      </c>
      <c r="E57" s="6">
        <v>6274.2</v>
      </c>
      <c r="F57" s="6">
        <v>7094.22</v>
      </c>
      <c r="G57" s="24">
        <f>G62</f>
        <v>9254.64</v>
      </c>
      <c r="H57" s="6">
        <v>4713.97</v>
      </c>
      <c r="I57" s="6">
        <v>4713.97</v>
      </c>
      <c r="J57" s="6">
        <v>6080.4</v>
      </c>
      <c r="K57" s="6" t="s">
        <v>7</v>
      </c>
    </row>
    <row r="58" spans="1:11" ht="15.75" x14ac:dyDescent="0.25">
      <c r="A58" s="7">
        <v>57</v>
      </c>
      <c r="B58" s="145" t="s">
        <v>16</v>
      </c>
      <c r="C58" s="146"/>
      <c r="D58" s="146"/>
      <c r="E58" s="146"/>
      <c r="F58" s="146"/>
      <c r="G58" s="146"/>
      <c r="H58" s="146"/>
      <c r="I58" s="146"/>
      <c r="J58" s="147"/>
      <c r="K58" s="5"/>
    </row>
    <row r="59" spans="1:11" ht="31.5" x14ac:dyDescent="0.25">
      <c r="A59" s="7">
        <v>58</v>
      </c>
      <c r="B59" s="39" t="s">
        <v>45</v>
      </c>
      <c r="C59" s="37">
        <f t="shared" ref="C59:C61" si="7">SUM(D59:J59)</f>
        <v>1367016.2319999998</v>
      </c>
      <c r="D59" s="37">
        <v>190775.23</v>
      </c>
      <c r="E59" s="37">
        <v>185494.39999999999</v>
      </c>
      <c r="F59" s="37">
        <v>211201.42</v>
      </c>
      <c r="G59" s="40">
        <f>SUM(G60:G62)</f>
        <v>213154.24199999997</v>
      </c>
      <c r="H59" s="37">
        <v>205269.27</v>
      </c>
      <c r="I59" s="37">
        <v>194332.27</v>
      </c>
      <c r="J59" s="37">
        <v>166789.4</v>
      </c>
      <c r="K59" s="6" t="s">
        <v>7</v>
      </c>
    </row>
    <row r="60" spans="1:11" ht="15.75" x14ac:dyDescent="0.25">
      <c r="A60" s="7">
        <v>59</v>
      </c>
      <c r="B60" s="39" t="s">
        <v>44</v>
      </c>
      <c r="C60" s="37">
        <f t="shared" si="7"/>
        <v>270673.3</v>
      </c>
      <c r="D60" s="37">
        <v>39084.400000000001</v>
      </c>
      <c r="E60" s="37">
        <v>35918</v>
      </c>
      <c r="F60" s="37">
        <v>42528</v>
      </c>
      <c r="G60" s="40">
        <f>G88+G70</f>
        <v>38158.9</v>
      </c>
      <c r="H60" s="37">
        <v>37972</v>
      </c>
      <c r="I60" s="37">
        <v>37958</v>
      </c>
      <c r="J60" s="37">
        <v>39054</v>
      </c>
      <c r="K60" s="6" t="s">
        <v>7</v>
      </c>
    </row>
    <row r="61" spans="1:11" ht="15.75" x14ac:dyDescent="0.25">
      <c r="A61" s="7">
        <v>60</v>
      </c>
      <c r="B61" s="39" t="s">
        <v>9</v>
      </c>
      <c r="C61" s="37">
        <f t="shared" si="7"/>
        <v>1043090.852</v>
      </c>
      <c r="D61" s="37">
        <v>136570.15</v>
      </c>
      <c r="E61" s="37">
        <v>143302.20000000001</v>
      </c>
      <c r="F61" s="37">
        <v>161579.20000000001</v>
      </c>
      <c r="G61" s="40">
        <f>G68+G72+G80+G82</f>
        <v>165740.70199999999</v>
      </c>
      <c r="H61" s="37">
        <v>162583.29999999999</v>
      </c>
      <c r="I61" s="37">
        <v>151660.29999999999</v>
      </c>
      <c r="J61" s="37">
        <v>121655</v>
      </c>
      <c r="K61" s="6" t="s">
        <v>7</v>
      </c>
    </row>
    <row r="62" spans="1:11" ht="15.75" x14ac:dyDescent="0.25">
      <c r="A62" s="7">
        <v>61</v>
      </c>
      <c r="B62" s="39" t="s">
        <v>10</v>
      </c>
      <c r="C62" s="37">
        <f>SUM(D62:J62)</f>
        <v>53252.080000000009</v>
      </c>
      <c r="D62" s="37">
        <v>15120.68</v>
      </c>
      <c r="E62" s="37">
        <v>6274.2</v>
      </c>
      <c r="F62" s="37">
        <v>7094.22</v>
      </c>
      <c r="G62" s="40">
        <f>G64+G66+G74+G76+G78</f>
        <v>9254.64</v>
      </c>
      <c r="H62" s="37">
        <v>4713.97</v>
      </c>
      <c r="I62" s="37">
        <v>4713.97</v>
      </c>
      <c r="J62" s="37">
        <v>6080.4</v>
      </c>
      <c r="K62" s="6" t="s">
        <v>7</v>
      </c>
    </row>
    <row r="63" spans="1:11" ht="47.25" x14ac:dyDescent="0.25">
      <c r="A63" s="7">
        <v>62</v>
      </c>
      <c r="B63" s="11" t="s">
        <v>46</v>
      </c>
      <c r="C63" s="6">
        <v>2164.1</v>
      </c>
      <c r="D63" s="6">
        <v>2164.1</v>
      </c>
      <c r="E63" s="6">
        <v>0</v>
      </c>
      <c r="F63" s="6">
        <v>0</v>
      </c>
      <c r="G63" s="24">
        <v>0</v>
      </c>
      <c r="H63" s="6">
        <v>0</v>
      </c>
      <c r="I63" s="6">
        <v>0</v>
      </c>
      <c r="J63" s="6">
        <v>0</v>
      </c>
      <c r="K63" s="6" t="s">
        <v>47</v>
      </c>
    </row>
    <row r="64" spans="1:11" ht="15.75" x14ac:dyDescent="0.25">
      <c r="A64" s="7">
        <v>63</v>
      </c>
      <c r="B64" s="11" t="s">
        <v>10</v>
      </c>
      <c r="C64" s="6">
        <v>2164.1</v>
      </c>
      <c r="D64" s="6">
        <v>2164.1</v>
      </c>
      <c r="E64" s="6">
        <v>0</v>
      </c>
      <c r="F64" s="6">
        <v>0</v>
      </c>
      <c r="G64" s="30">
        <v>0</v>
      </c>
      <c r="H64" s="6">
        <v>0</v>
      </c>
      <c r="I64" s="6">
        <v>0</v>
      </c>
      <c r="J64" s="6">
        <v>0</v>
      </c>
      <c r="K64" s="6"/>
    </row>
    <row r="65" spans="1:11" ht="94.5" x14ac:dyDescent="0.25">
      <c r="A65" s="7">
        <v>64</v>
      </c>
      <c r="B65" s="11" t="s">
        <v>48</v>
      </c>
      <c r="C65" s="6">
        <f>SUM(D65:J65)</f>
        <v>8536.32</v>
      </c>
      <c r="D65" s="6">
        <v>6797.3</v>
      </c>
      <c r="E65" s="6">
        <v>2.6</v>
      </c>
      <c r="F65" s="6">
        <v>2.8</v>
      </c>
      <c r="G65" s="24">
        <f>SUM(G66)</f>
        <v>1727.62</v>
      </c>
      <c r="H65" s="6">
        <v>3</v>
      </c>
      <c r="I65" s="6">
        <v>3</v>
      </c>
      <c r="J65" s="6">
        <v>0</v>
      </c>
      <c r="K65" s="6" t="s">
        <v>49</v>
      </c>
    </row>
    <row r="66" spans="1:11" ht="15.75" x14ac:dyDescent="0.25">
      <c r="A66" s="7">
        <v>65</v>
      </c>
      <c r="B66" s="11" t="s">
        <v>10</v>
      </c>
      <c r="C66" s="6">
        <f>SUM(D66:J66)</f>
        <v>8536.32</v>
      </c>
      <c r="D66" s="6">
        <v>6797.3</v>
      </c>
      <c r="E66" s="6">
        <v>2.6</v>
      </c>
      <c r="F66" s="6">
        <v>2.8</v>
      </c>
      <c r="G66" s="52">
        <v>1727.62</v>
      </c>
      <c r="H66" s="6">
        <v>3</v>
      </c>
      <c r="I66" s="6">
        <v>3</v>
      </c>
      <c r="J66" s="6">
        <v>0</v>
      </c>
      <c r="K66" s="6"/>
    </row>
    <row r="67" spans="1:11" ht="362.25" x14ac:dyDescent="0.25">
      <c r="A67" s="7">
        <v>66</v>
      </c>
      <c r="B67" s="11" t="s">
        <v>50</v>
      </c>
      <c r="C67" s="6">
        <v>772316</v>
      </c>
      <c r="D67" s="6">
        <v>100251</v>
      </c>
      <c r="E67" s="6">
        <v>108890</v>
      </c>
      <c r="F67" s="6">
        <v>113590</v>
      </c>
      <c r="G67" s="24">
        <v>121015</v>
      </c>
      <c r="H67" s="6">
        <v>121015</v>
      </c>
      <c r="I67" s="6">
        <v>113303</v>
      </c>
      <c r="J67" s="6">
        <v>94252</v>
      </c>
      <c r="K67" s="6" t="s">
        <v>51</v>
      </c>
    </row>
    <row r="68" spans="1:11" ht="15.75" x14ac:dyDescent="0.25">
      <c r="A68" s="7">
        <v>67</v>
      </c>
      <c r="B68" s="11" t="s">
        <v>26</v>
      </c>
      <c r="C68" s="6">
        <v>772316</v>
      </c>
      <c r="D68" s="6">
        <v>100251</v>
      </c>
      <c r="E68" s="6">
        <v>108890</v>
      </c>
      <c r="F68" s="6">
        <v>113590</v>
      </c>
      <c r="G68" s="30">
        <v>121015</v>
      </c>
      <c r="H68" s="6">
        <v>121015</v>
      </c>
      <c r="I68" s="6">
        <v>113303</v>
      </c>
      <c r="J68" s="6">
        <v>94252</v>
      </c>
      <c r="K68" s="6"/>
    </row>
    <row r="69" spans="1:11" ht="157.5" x14ac:dyDescent="0.25">
      <c r="A69" s="7">
        <v>68</v>
      </c>
      <c r="B69" s="11" t="s">
        <v>52</v>
      </c>
      <c r="C69" s="6">
        <v>269027</v>
      </c>
      <c r="D69" s="6">
        <v>37646</v>
      </c>
      <c r="E69" s="6">
        <v>35918</v>
      </c>
      <c r="F69" s="6">
        <v>42493</v>
      </c>
      <c r="G69" s="24">
        <v>37986</v>
      </c>
      <c r="H69" s="6">
        <v>37972</v>
      </c>
      <c r="I69" s="6">
        <v>37958</v>
      </c>
      <c r="J69" s="6">
        <v>39054</v>
      </c>
      <c r="K69" s="6" t="s">
        <v>51</v>
      </c>
    </row>
    <row r="70" spans="1:11" ht="15.75" x14ac:dyDescent="0.25">
      <c r="A70" s="7">
        <v>69</v>
      </c>
      <c r="B70" s="11" t="s">
        <v>36</v>
      </c>
      <c r="C70" s="6">
        <v>269027</v>
      </c>
      <c r="D70" s="6">
        <v>37646</v>
      </c>
      <c r="E70" s="6">
        <v>35918</v>
      </c>
      <c r="F70" s="6">
        <v>42493</v>
      </c>
      <c r="G70" s="30">
        <v>37986</v>
      </c>
      <c r="H70" s="6">
        <v>37972</v>
      </c>
      <c r="I70" s="6">
        <v>37958</v>
      </c>
      <c r="J70" s="6">
        <v>39054</v>
      </c>
      <c r="K70" s="6"/>
    </row>
    <row r="71" spans="1:11" ht="315" x14ac:dyDescent="0.25">
      <c r="A71" s="7">
        <v>70</v>
      </c>
      <c r="B71" s="11" t="s">
        <v>53</v>
      </c>
      <c r="C71" s="6">
        <f t="shared" ref="C71:C82" si="8">SUM(D71:J71)</f>
        <v>268339.00199999998</v>
      </c>
      <c r="D71" s="6">
        <v>34105</v>
      </c>
      <c r="E71" s="6">
        <v>34412</v>
      </c>
      <c r="F71" s="6">
        <v>47989</v>
      </c>
      <c r="G71" s="24">
        <f>G72</f>
        <v>44547.002</v>
      </c>
      <c r="H71" s="6">
        <v>41547</v>
      </c>
      <c r="I71" s="6">
        <v>38336</v>
      </c>
      <c r="J71" s="6">
        <v>27403</v>
      </c>
      <c r="K71" s="6" t="s">
        <v>54</v>
      </c>
    </row>
    <row r="72" spans="1:11" ht="15.75" x14ac:dyDescent="0.25">
      <c r="A72" s="7">
        <v>71</v>
      </c>
      <c r="B72" s="11" t="s">
        <v>26</v>
      </c>
      <c r="C72" s="6">
        <f t="shared" si="8"/>
        <v>268339.00199999998</v>
      </c>
      <c r="D72" s="6">
        <v>34105</v>
      </c>
      <c r="E72" s="6">
        <v>34412</v>
      </c>
      <c r="F72" s="6">
        <v>47989</v>
      </c>
      <c r="G72" s="34">
        <v>44547.002</v>
      </c>
      <c r="H72" s="6">
        <v>41547</v>
      </c>
      <c r="I72" s="6">
        <v>38336</v>
      </c>
      <c r="J72" s="6">
        <v>27403</v>
      </c>
      <c r="K72" s="6"/>
    </row>
    <row r="73" spans="1:11" ht="63" x14ac:dyDescent="0.25">
      <c r="A73" s="7">
        <v>72</v>
      </c>
      <c r="B73" s="11" t="s">
        <v>55</v>
      </c>
      <c r="C73" s="6">
        <f t="shared" si="8"/>
        <v>29378.58</v>
      </c>
      <c r="D73" s="6">
        <v>4018.28</v>
      </c>
      <c r="E73" s="6">
        <v>4380</v>
      </c>
      <c r="F73" s="6">
        <v>4966.88</v>
      </c>
      <c r="G73" s="24">
        <f>G74</f>
        <v>5307.02</v>
      </c>
      <c r="H73" s="6">
        <v>3200</v>
      </c>
      <c r="I73" s="6">
        <v>3200</v>
      </c>
      <c r="J73" s="6">
        <v>4306.3999999999996</v>
      </c>
      <c r="K73" s="6" t="s">
        <v>56</v>
      </c>
    </row>
    <row r="74" spans="1:11" ht="15.75" x14ac:dyDescent="0.25">
      <c r="A74" s="7">
        <v>73</v>
      </c>
      <c r="B74" s="11" t="s">
        <v>10</v>
      </c>
      <c r="C74" s="6">
        <f t="shared" si="8"/>
        <v>29378.58</v>
      </c>
      <c r="D74" s="6">
        <v>4018.28</v>
      </c>
      <c r="E74" s="6">
        <v>4380</v>
      </c>
      <c r="F74" s="6">
        <v>4966.88</v>
      </c>
      <c r="G74" s="30">
        <v>5307.02</v>
      </c>
      <c r="H74" s="6">
        <v>3200</v>
      </c>
      <c r="I74" s="6">
        <v>3200</v>
      </c>
      <c r="J74" s="6">
        <v>4306.3999999999996</v>
      </c>
      <c r="K74" s="6"/>
    </row>
    <row r="75" spans="1:11" ht="63" x14ac:dyDescent="0.25">
      <c r="A75" s="7">
        <v>74</v>
      </c>
      <c r="B75" s="11" t="s">
        <v>57</v>
      </c>
      <c r="C75" s="6">
        <f t="shared" si="8"/>
        <v>10019.08</v>
      </c>
      <c r="D75" s="6">
        <v>1641</v>
      </c>
      <c r="E75" s="6">
        <v>1441.6</v>
      </c>
      <c r="F75" s="6">
        <v>1654.54</v>
      </c>
      <c r="G75" s="24">
        <f>G76</f>
        <v>1680</v>
      </c>
      <c r="H75" s="6">
        <v>1170.97</v>
      </c>
      <c r="I75" s="6">
        <v>1170.97</v>
      </c>
      <c r="J75" s="6">
        <v>1260</v>
      </c>
      <c r="K75" s="6" t="s">
        <v>58</v>
      </c>
    </row>
    <row r="76" spans="1:11" ht="15.75" x14ac:dyDescent="0.25">
      <c r="A76" s="7">
        <v>75</v>
      </c>
      <c r="B76" s="11" t="s">
        <v>10</v>
      </c>
      <c r="C76" s="6">
        <f t="shared" si="8"/>
        <v>10019.084000000001</v>
      </c>
      <c r="D76" s="6">
        <v>1641</v>
      </c>
      <c r="E76" s="6">
        <v>1441.6</v>
      </c>
      <c r="F76" s="6">
        <v>1654.5440000000001</v>
      </c>
      <c r="G76" s="34">
        <v>1680</v>
      </c>
      <c r="H76" s="6">
        <v>1170.97</v>
      </c>
      <c r="I76" s="6">
        <v>1170.97</v>
      </c>
      <c r="J76" s="6">
        <v>1260</v>
      </c>
      <c r="K76" s="13"/>
    </row>
    <row r="77" spans="1:11" ht="78.75" x14ac:dyDescent="0.25">
      <c r="A77" s="7">
        <v>76</v>
      </c>
      <c r="B77" s="11" t="s">
        <v>59</v>
      </c>
      <c r="C77" s="6">
        <f t="shared" si="8"/>
        <v>3154</v>
      </c>
      <c r="D77" s="6">
        <v>500</v>
      </c>
      <c r="E77" s="6">
        <v>450</v>
      </c>
      <c r="F77" s="6">
        <v>470</v>
      </c>
      <c r="G77" s="24">
        <f>G78</f>
        <v>540</v>
      </c>
      <c r="H77" s="6">
        <v>340</v>
      </c>
      <c r="I77" s="6">
        <v>340</v>
      </c>
      <c r="J77" s="6">
        <v>514</v>
      </c>
      <c r="K77" s="6" t="s">
        <v>60</v>
      </c>
    </row>
    <row r="78" spans="1:11" ht="15.75" x14ac:dyDescent="0.25">
      <c r="A78" s="7">
        <v>77</v>
      </c>
      <c r="B78" s="11" t="s">
        <v>10</v>
      </c>
      <c r="C78" s="6">
        <f t="shared" si="8"/>
        <v>3154</v>
      </c>
      <c r="D78" s="6">
        <v>500</v>
      </c>
      <c r="E78" s="6">
        <v>450</v>
      </c>
      <c r="F78" s="6">
        <v>470</v>
      </c>
      <c r="G78" s="30">
        <v>540</v>
      </c>
      <c r="H78" s="6">
        <v>340</v>
      </c>
      <c r="I78" s="6">
        <v>340</v>
      </c>
      <c r="J78" s="6">
        <v>514</v>
      </c>
      <c r="K78" s="6"/>
    </row>
    <row r="79" spans="1:11" ht="267.75" x14ac:dyDescent="0.25">
      <c r="A79" s="7">
        <v>78</v>
      </c>
      <c r="B79" s="11" t="s">
        <v>61</v>
      </c>
      <c r="C79" s="6">
        <f t="shared" si="8"/>
        <v>1.5000000000000002</v>
      </c>
      <c r="D79" s="6">
        <v>0.2</v>
      </c>
      <c r="E79" s="6">
        <v>0.2</v>
      </c>
      <c r="F79" s="6">
        <v>0.2</v>
      </c>
      <c r="G79" s="24">
        <f>G80</f>
        <v>0.3</v>
      </c>
      <c r="H79" s="6">
        <v>0.3</v>
      </c>
      <c r="I79" s="6">
        <v>0.3</v>
      </c>
      <c r="J79" s="6">
        <v>0</v>
      </c>
      <c r="K79" s="6" t="s">
        <v>62</v>
      </c>
    </row>
    <row r="80" spans="1:11" ht="15.75" x14ac:dyDescent="0.25">
      <c r="A80" s="7">
        <v>79</v>
      </c>
      <c r="B80" s="11" t="s">
        <v>63</v>
      </c>
      <c r="C80" s="6">
        <f t="shared" si="8"/>
        <v>1.5000000000000002</v>
      </c>
      <c r="D80" s="6">
        <v>0.2</v>
      </c>
      <c r="E80" s="6">
        <v>0.2</v>
      </c>
      <c r="F80" s="6">
        <v>0.2</v>
      </c>
      <c r="G80" s="30">
        <v>0.3</v>
      </c>
      <c r="H80" s="6">
        <v>0.3</v>
      </c>
      <c r="I80" s="6">
        <v>0.3</v>
      </c>
      <c r="J80" s="6">
        <v>0</v>
      </c>
      <c r="K80" s="6"/>
    </row>
    <row r="81" spans="1:11" ht="173.25" x14ac:dyDescent="0.25">
      <c r="A81" s="7">
        <v>80</v>
      </c>
      <c r="B81" s="11" t="s">
        <v>64</v>
      </c>
      <c r="C81" s="6">
        <f t="shared" si="8"/>
        <v>450.20000000000005</v>
      </c>
      <c r="D81" s="6">
        <v>229.8</v>
      </c>
      <c r="E81" s="6">
        <v>0</v>
      </c>
      <c r="F81" s="6">
        <v>0</v>
      </c>
      <c r="G81" s="24">
        <f>G82</f>
        <v>178.4</v>
      </c>
      <c r="H81" s="6">
        <v>21</v>
      </c>
      <c r="I81" s="6">
        <v>21</v>
      </c>
      <c r="J81" s="6">
        <v>0</v>
      </c>
      <c r="K81" s="6" t="s">
        <v>65</v>
      </c>
    </row>
    <row r="82" spans="1:11" ht="15.75" x14ac:dyDescent="0.25">
      <c r="A82" s="7">
        <v>81</v>
      </c>
      <c r="B82" s="11" t="s">
        <v>63</v>
      </c>
      <c r="C82" s="6">
        <f t="shared" si="8"/>
        <v>450.20000000000005</v>
      </c>
      <c r="D82" s="6">
        <v>229.8</v>
      </c>
      <c r="E82" s="6">
        <v>0</v>
      </c>
      <c r="F82" s="6">
        <v>0</v>
      </c>
      <c r="G82" s="34">
        <v>178.4</v>
      </c>
      <c r="H82" s="6">
        <v>21</v>
      </c>
      <c r="I82" s="6">
        <v>21</v>
      </c>
      <c r="J82" s="6">
        <v>0</v>
      </c>
      <c r="K82" s="6"/>
    </row>
    <row r="83" spans="1:11" ht="204.75" x14ac:dyDescent="0.25">
      <c r="A83" s="7">
        <v>82</v>
      </c>
      <c r="B83" s="11" t="s">
        <v>66</v>
      </c>
      <c r="C83" s="6">
        <v>1438.4</v>
      </c>
      <c r="D83" s="6">
        <v>1438.4</v>
      </c>
      <c r="E83" s="6">
        <v>0</v>
      </c>
      <c r="F83" s="6">
        <v>0</v>
      </c>
      <c r="G83" s="24">
        <v>0</v>
      </c>
      <c r="H83" s="6">
        <v>0</v>
      </c>
      <c r="I83" s="6">
        <v>0</v>
      </c>
      <c r="J83" s="6">
        <v>0</v>
      </c>
      <c r="K83" s="6" t="s">
        <v>47</v>
      </c>
    </row>
    <row r="84" spans="1:11" ht="15.75" x14ac:dyDescent="0.25">
      <c r="A84" s="7">
        <v>83</v>
      </c>
      <c r="B84" s="11" t="s">
        <v>12</v>
      </c>
      <c r="C84" s="6">
        <v>1438.4</v>
      </c>
      <c r="D84" s="6">
        <v>1438.4</v>
      </c>
      <c r="E84" s="6">
        <v>0</v>
      </c>
      <c r="F84" s="6">
        <v>0</v>
      </c>
      <c r="G84" s="24">
        <v>0</v>
      </c>
      <c r="H84" s="6">
        <v>0</v>
      </c>
      <c r="I84" s="6">
        <v>0</v>
      </c>
      <c r="J84" s="6">
        <v>0</v>
      </c>
      <c r="K84" s="6"/>
    </row>
    <row r="85" spans="1:11" ht="78.75" x14ac:dyDescent="0.25">
      <c r="A85" s="7">
        <v>84</v>
      </c>
      <c r="B85" s="11" t="s">
        <v>67</v>
      </c>
      <c r="C85" s="6">
        <v>1984.15</v>
      </c>
      <c r="D85" s="6">
        <v>1984.15</v>
      </c>
      <c r="E85" s="6">
        <v>0</v>
      </c>
      <c r="F85" s="6">
        <v>0</v>
      </c>
      <c r="G85" s="24">
        <v>0</v>
      </c>
      <c r="H85" s="6">
        <v>0</v>
      </c>
      <c r="I85" s="6">
        <v>0</v>
      </c>
      <c r="J85" s="6">
        <v>0</v>
      </c>
      <c r="K85" s="6" t="s">
        <v>47</v>
      </c>
    </row>
    <row r="86" spans="1:11" ht="15.75" x14ac:dyDescent="0.25">
      <c r="A86" s="7">
        <v>85</v>
      </c>
      <c r="B86" s="11" t="s">
        <v>26</v>
      </c>
      <c r="C86" s="6">
        <v>1984.15</v>
      </c>
      <c r="D86" s="6">
        <v>1984.15</v>
      </c>
      <c r="E86" s="6">
        <v>0</v>
      </c>
      <c r="F86" s="6">
        <v>0</v>
      </c>
      <c r="G86" s="24">
        <v>0</v>
      </c>
      <c r="H86" s="6">
        <v>0</v>
      </c>
      <c r="I86" s="6">
        <v>0</v>
      </c>
      <c r="J86" s="6">
        <v>0</v>
      </c>
      <c r="K86" s="6"/>
    </row>
    <row r="87" spans="1:11" ht="395.25" customHeight="1" x14ac:dyDescent="0.25">
      <c r="A87" s="7">
        <v>88</v>
      </c>
      <c r="B87" s="11" t="s">
        <v>70</v>
      </c>
      <c r="C87" s="6">
        <f>SUM(D87:J87)</f>
        <v>207.9</v>
      </c>
      <c r="D87" s="6">
        <v>0</v>
      </c>
      <c r="E87" s="6">
        <v>0</v>
      </c>
      <c r="F87" s="6">
        <v>35</v>
      </c>
      <c r="G87" s="24">
        <f>G88</f>
        <v>172.9</v>
      </c>
      <c r="H87" s="6">
        <v>0</v>
      </c>
      <c r="I87" s="6">
        <v>0</v>
      </c>
      <c r="J87" s="6">
        <v>0</v>
      </c>
      <c r="K87" s="6" t="s">
        <v>227</v>
      </c>
    </row>
    <row r="88" spans="1:11" ht="15.75" x14ac:dyDescent="0.25">
      <c r="A88" s="7">
        <v>89</v>
      </c>
      <c r="B88" s="11" t="s">
        <v>12</v>
      </c>
      <c r="C88" s="6">
        <f>SUM(D88:J88)</f>
        <v>207.9</v>
      </c>
      <c r="D88" s="6">
        <v>0</v>
      </c>
      <c r="E88" s="6">
        <v>0</v>
      </c>
      <c r="F88" s="6">
        <v>35</v>
      </c>
      <c r="G88" s="34">
        <v>172.9</v>
      </c>
      <c r="H88" s="6">
        <v>0</v>
      </c>
      <c r="I88" s="6">
        <v>0</v>
      </c>
      <c r="J88" s="6">
        <v>0</v>
      </c>
      <c r="K88" s="6"/>
    </row>
    <row r="89" spans="1:11" ht="15.75" x14ac:dyDescent="0.25">
      <c r="A89" s="7">
        <v>90</v>
      </c>
      <c r="B89" s="152" t="s">
        <v>72</v>
      </c>
      <c r="C89" s="153"/>
      <c r="D89" s="153"/>
      <c r="E89" s="153"/>
      <c r="F89" s="153"/>
      <c r="G89" s="153"/>
      <c r="H89" s="153"/>
      <c r="I89" s="153"/>
      <c r="J89" s="154"/>
      <c r="K89" s="5"/>
    </row>
    <row r="90" spans="1:11" ht="31.5" x14ac:dyDescent="0.25">
      <c r="A90" s="7">
        <v>91</v>
      </c>
      <c r="B90" s="11" t="s">
        <v>73</v>
      </c>
      <c r="C90" s="6">
        <f>SUM(D90:J90)</f>
        <v>864045.16</v>
      </c>
      <c r="D90" s="6">
        <v>99442.92</v>
      </c>
      <c r="E90" s="6">
        <v>99216.3</v>
      </c>
      <c r="F90" s="6">
        <v>89581.34</v>
      </c>
      <c r="G90" s="24">
        <f>G91+G92</f>
        <v>99846.1</v>
      </c>
      <c r="H90" s="6">
        <v>150424.5</v>
      </c>
      <c r="I90" s="6">
        <v>157709</v>
      </c>
      <c r="J90" s="6">
        <v>167825</v>
      </c>
      <c r="K90" s="6" t="s">
        <v>7</v>
      </c>
    </row>
    <row r="91" spans="1:11" ht="15.75" x14ac:dyDescent="0.25">
      <c r="A91" s="7">
        <v>92</v>
      </c>
      <c r="B91" s="11" t="s">
        <v>9</v>
      </c>
      <c r="C91" s="6">
        <v>0</v>
      </c>
      <c r="D91" s="6">
        <v>0</v>
      </c>
      <c r="E91" s="6">
        <v>0</v>
      </c>
      <c r="F91" s="6">
        <v>0</v>
      </c>
      <c r="G91" s="24">
        <v>0</v>
      </c>
      <c r="H91" s="6">
        <v>0</v>
      </c>
      <c r="I91" s="6">
        <v>0</v>
      </c>
      <c r="J91" s="6">
        <v>0</v>
      </c>
      <c r="K91" s="6" t="s">
        <v>7</v>
      </c>
    </row>
    <row r="92" spans="1:11" ht="15.75" x14ac:dyDescent="0.25">
      <c r="A92" s="7">
        <v>93</v>
      </c>
      <c r="B92" s="11" t="s">
        <v>10</v>
      </c>
      <c r="C92" s="6">
        <f>SUM(D92:J92)</f>
        <v>864045.16</v>
      </c>
      <c r="D92" s="6">
        <v>99442.92</v>
      </c>
      <c r="E92" s="6">
        <v>99216.3</v>
      </c>
      <c r="F92" s="6">
        <v>89581.34</v>
      </c>
      <c r="G92" s="24">
        <f>G96</f>
        <v>99846.1</v>
      </c>
      <c r="H92" s="6">
        <v>150424.5</v>
      </c>
      <c r="I92" s="6">
        <v>157709</v>
      </c>
      <c r="J92" s="6">
        <v>167825</v>
      </c>
      <c r="K92" s="6" t="s">
        <v>7</v>
      </c>
    </row>
    <row r="93" spans="1:11" ht="15.75" x14ac:dyDescent="0.25">
      <c r="A93" s="7">
        <v>94</v>
      </c>
      <c r="B93" s="145" t="s">
        <v>16</v>
      </c>
      <c r="C93" s="146"/>
      <c r="D93" s="146"/>
      <c r="E93" s="146"/>
      <c r="F93" s="146"/>
      <c r="G93" s="146"/>
      <c r="H93" s="146"/>
      <c r="I93" s="146"/>
      <c r="J93" s="147"/>
      <c r="K93" s="5"/>
    </row>
    <row r="94" spans="1:11" ht="31.5" x14ac:dyDescent="0.25">
      <c r="A94" s="7">
        <v>95</v>
      </c>
      <c r="B94" s="39" t="s">
        <v>74</v>
      </c>
      <c r="C94" s="37">
        <f>SUM(D94:J94)</f>
        <v>864045.16</v>
      </c>
      <c r="D94" s="37">
        <v>99442.92</v>
      </c>
      <c r="E94" s="37">
        <v>99216.3</v>
      </c>
      <c r="F94" s="37">
        <v>89581.34</v>
      </c>
      <c r="G94" s="40">
        <f>G96</f>
        <v>99846.1</v>
      </c>
      <c r="H94" s="37">
        <v>150424.5</v>
      </c>
      <c r="I94" s="37">
        <v>157709</v>
      </c>
      <c r="J94" s="37">
        <v>167825</v>
      </c>
      <c r="K94" s="6" t="s">
        <v>7</v>
      </c>
    </row>
    <row r="95" spans="1:11" ht="15.75" x14ac:dyDescent="0.25">
      <c r="A95" s="7">
        <v>96</v>
      </c>
      <c r="B95" s="39" t="s">
        <v>9</v>
      </c>
      <c r="C95" s="37">
        <v>0</v>
      </c>
      <c r="D95" s="37">
        <v>0</v>
      </c>
      <c r="E95" s="37">
        <v>0</v>
      </c>
      <c r="F95" s="37">
        <v>0</v>
      </c>
      <c r="G95" s="40">
        <v>0</v>
      </c>
      <c r="H95" s="37">
        <v>0</v>
      </c>
      <c r="I95" s="37">
        <v>0</v>
      </c>
      <c r="J95" s="37">
        <v>0</v>
      </c>
      <c r="K95" s="6" t="s">
        <v>7</v>
      </c>
    </row>
    <row r="96" spans="1:11" ht="15.75" x14ac:dyDescent="0.25">
      <c r="A96" s="7">
        <v>97</v>
      </c>
      <c r="B96" s="39" t="s">
        <v>10</v>
      </c>
      <c r="C96" s="37">
        <f>SUM(D96:J96)</f>
        <v>864045.16</v>
      </c>
      <c r="D96" s="37">
        <v>99442.92</v>
      </c>
      <c r="E96" s="37">
        <v>99216.3</v>
      </c>
      <c r="F96" s="37">
        <v>89581.34</v>
      </c>
      <c r="G96" s="40">
        <f>G98+G100</f>
        <v>99846.1</v>
      </c>
      <c r="H96" s="37">
        <v>150424.5</v>
      </c>
      <c r="I96" s="37">
        <v>157709</v>
      </c>
      <c r="J96" s="37">
        <v>167825</v>
      </c>
      <c r="K96" s="6" t="s">
        <v>7</v>
      </c>
    </row>
    <row r="97" spans="1:11" ht="94.5" x14ac:dyDescent="0.25">
      <c r="A97" s="7">
        <v>98</v>
      </c>
      <c r="B97" s="11" t="s">
        <v>75</v>
      </c>
      <c r="C97" s="10">
        <f>SUM(D97:J97)</f>
        <v>5413.66</v>
      </c>
      <c r="D97" s="10">
        <v>799.92</v>
      </c>
      <c r="E97" s="10">
        <v>573.29999999999995</v>
      </c>
      <c r="F97" s="10">
        <v>802.34</v>
      </c>
      <c r="G97" s="25">
        <f>G98</f>
        <v>1203.0999999999999</v>
      </c>
      <c r="H97" s="10">
        <v>470</v>
      </c>
      <c r="I97" s="10">
        <v>470</v>
      </c>
      <c r="J97" s="10">
        <v>1095</v>
      </c>
      <c r="K97" s="6" t="s">
        <v>76</v>
      </c>
    </row>
    <row r="98" spans="1:11" ht="15.75" x14ac:dyDescent="0.25">
      <c r="A98" s="7">
        <v>99</v>
      </c>
      <c r="B98" s="11" t="s">
        <v>10</v>
      </c>
      <c r="C98" s="10">
        <f>SUM(D98:J98)</f>
        <v>5413.66</v>
      </c>
      <c r="D98" s="10">
        <v>799.92</v>
      </c>
      <c r="E98" s="10">
        <v>573.29999999999995</v>
      </c>
      <c r="F98" s="10">
        <v>802.34</v>
      </c>
      <c r="G98" s="52">
        <v>1203.0999999999999</v>
      </c>
      <c r="H98" s="10">
        <v>470</v>
      </c>
      <c r="I98" s="10">
        <v>470</v>
      </c>
      <c r="J98" s="10">
        <v>1095</v>
      </c>
      <c r="K98" s="6"/>
    </row>
    <row r="99" spans="1:11" ht="110.25" x14ac:dyDescent="0.25">
      <c r="A99" s="7">
        <v>102</v>
      </c>
      <c r="B99" s="11" t="s">
        <v>79</v>
      </c>
      <c r="C99" s="10">
        <f>SUM(D99:J99)</f>
        <v>858631.49661999999</v>
      </c>
      <c r="D99" s="10">
        <v>98643</v>
      </c>
      <c r="E99" s="10">
        <v>98642.996620000005</v>
      </c>
      <c r="F99" s="10">
        <v>88779</v>
      </c>
      <c r="G99" s="25">
        <f>G100</f>
        <v>98643</v>
      </c>
      <c r="H99" s="10">
        <v>149954.5</v>
      </c>
      <c r="I99" s="10">
        <v>157239</v>
      </c>
      <c r="J99" s="10">
        <v>166730</v>
      </c>
      <c r="K99" s="6" t="s">
        <v>80</v>
      </c>
    </row>
    <row r="100" spans="1:11" ht="15.75" x14ac:dyDescent="0.25">
      <c r="A100" s="7">
        <v>103</v>
      </c>
      <c r="B100" s="11" t="s">
        <v>10</v>
      </c>
      <c r="C100" s="10">
        <f>SUM(D100:J100)</f>
        <v>858631.49661999999</v>
      </c>
      <c r="D100" s="10">
        <v>98643</v>
      </c>
      <c r="E100" s="10">
        <v>98642.996620000005</v>
      </c>
      <c r="F100" s="10">
        <v>88779</v>
      </c>
      <c r="G100" s="32">
        <v>98643</v>
      </c>
      <c r="H100" s="10">
        <v>149954.5</v>
      </c>
      <c r="I100" s="10">
        <v>157239</v>
      </c>
      <c r="J100" s="10">
        <v>166730</v>
      </c>
      <c r="K100" s="13"/>
    </row>
    <row r="101" spans="1:11" ht="15.75" x14ac:dyDescent="0.25">
      <c r="A101" s="7">
        <v>104</v>
      </c>
      <c r="B101" s="152" t="s">
        <v>81</v>
      </c>
      <c r="C101" s="153"/>
      <c r="D101" s="153"/>
      <c r="E101" s="153"/>
      <c r="F101" s="153"/>
      <c r="G101" s="153"/>
      <c r="H101" s="153"/>
      <c r="I101" s="153"/>
      <c r="J101" s="154"/>
      <c r="K101" s="5"/>
    </row>
    <row r="102" spans="1:11" ht="31.5" x14ac:dyDescent="0.25">
      <c r="A102" s="7">
        <v>105</v>
      </c>
      <c r="B102" s="11" t="s">
        <v>73</v>
      </c>
      <c r="C102" s="6">
        <f t="shared" ref="C102:C103" si="9">SUM(D102:J102)</f>
        <v>69036.52</v>
      </c>
      <c r="D102" s="6">
        <v>8647.6200000000008</v>
      </c>
      <c r="E102" s="6">
        <v>6406.86</v>
      </c>
      <c r="F102" s="6">
        <v>11416.14</v>
      </c>
      <c r="G102" s="24">
        <f>SUM(G103)</f>
        <v>13117.599999999999</v>
      </c>
      <c r="H102" s="6">
        <v>10093.5</v>
      </c>
      <c r="I102" s="6">
        <v>10443.799999999999</v>
      </c>
      <c r="J102" s="6">
        <v>8911</v>
      </c>
      <c r="K102" s="6" t="s">
        <v>7</v>
      </c>
    </row>
    <row r="103" spans="1:11" ht="15.75" x14ac:dyDescent="0.25">
      <c r="A103" s="7">
        <v>106</v>
      </c>
      <c r="B103" s="11" t="s">
        <v>10</v>
      </c>
      <c r="C103" s="6">
        <f t="shared" si="9"/>
        <v>69036.52</v>
      </c>
      <c r="D103" s="6">
        <v>8647.6200000000008</v>
      </c>
      <c r="E103" s="6">
        <v>6406.86</v>
      </c>
      <c r="F103" s="6">
        <v>11416.14</v>
      </c>
      <c r="G103" s="24">
        <f>G106</f>
        <v>13117.599999999999</v>
      </c>
      <c r="H103" s="6">
        <v>10093.5</v>
      </c>
      <c r="I103" s="6">
        <v>10443.799999999999</v>
      </c>
      <c r="J103" s="6">
        <v>8911</v>
      </c>
      <c r="K103" s="6" t="s">
        <v>7</v>
      </c>
    </row>
    <row r="104" spans="1:11" ht="15.75" x14ac:dyDescent="0.25">
      <c r="A104" s="7">
        <v>107</v>
      </c>
      <c r="B104" s="145" t="s">
        <v>16</v>
      </c>
      <c r="C104" s="146"/>
      <c r="D104" s="146"/>
      <c r="E104" s="146"/>
      <c r="F104" s="146"/>
      <c r="G104" s="146"/>
      <c r="H104" s="146"/>
      <c r="I104" s="146"/>
      <c r="J104" s="147"/>
      <c r="K104" s="5"/>
    </row>
    <row r="105" spans="1:11" ht="31.5" x14ac:dyDescent="0.25">
      <c r="A105" s="7">
        <v>108</v>
      </c>
      <c r="B105" s="39" t="s">
        <v>45</v>
      </c>
      <c r="C105" s="37">
        <f t="shared" ref="C105:C109" si="10">SUM(D105:J105)</f>
        <v>69036.52</v>
      </c>
      <c r="D105" s="37">
        <v>8647.6200000000008</v>
      </c>
      <c r="E105" s="37">
        <v>6406.86</v>
      </c>
      <c r="F105" s="37">
        <v>11416.14</v>
      </c>
      <c r="G105" s="40">
        <f>G106</f>
        <v>13117.599999999999</v>
      </c>
      <c r="H105" s="37">
        <v>10093.5</v>
      </c>
      <c r="I105" s="37">
        <v>10443.799999999999</v>
      </c>
      <c r="J105" s="37">
        <v>8911</v>
      </c>
      <c r="K105" s="6" t="s">
        <v>7</v>
      </c>
    </row>
    <row r="106" spans="1:11" ht="15.75" x14ac:dyDescent="0.25">
      <c r="A106" s="7">
        <v>109</v>
      </c>
      <c r="B106" s="39" t="s">
        <v>10</v>
      </c>
      <c r="C106" s="37">
        <f t="shared" si="10"/>
        <v>69036.52</v>
      </c>
      <c r="D106" s="37">
        <v>8647.6200000000008</v>
      </c>
      <c r="E106" s="37">
        <v>6406.86</v>
      </c>
      <c r="F106" s="37">
        <v>11416.14</v>
      </c>
      <c r="G106" s="40">
        <f>G108+G110</f>
        <v>13117.599999999999</v>
      </c>
      <c r="H106" s="37">
        <v>10093.5</v>
      </c>
      <c r="I106" s="37">
        <v>10443.799999999999</v>
      </c>
      <c r="J106" s="37">
        <v>8911</v>
      </c>
      <c r="K106" s="6" t="s">
        <v>7</v>
      </c>
    </row>
    <row r="107" spans="1:11" ht="157.5" x14ac:dyDescent="0.25">
      <c r="A107" s="7">
        <v>110</v>
      </c>
      <c r="B107" s="11" t="s">
        <v>82</v>
      </c>
      <c r="C107" s="6">
        <f t="shared" si="10"/>
        <v>18361.085999999999</v>
      </c>
      <c r="D107" s="6">
        <v>3779.72</v>
      </c>
      <c r="E107" s="6">
        <v>1546.856</v>
      </c>
      <c r="F107" s="6">
        <v>3772.55</v>
      </c>
      <c r="G107" s="24">
        <f>G108</f>
        <v>2788.96</v>
      </c>
      <c r="H107" s="6">
        <v>1207</v>
      </c>
      <c r="I107" s="6">
        <v>1207</v>
      </c>
      <c r="J107" s="6">
        <v>4059</v>
      </c>
      <c r="K107" s="6" t="s">
        <v>83</v>
      </c>
    </row>
    <row r="108" spans="1:11" ht="15.75" x14ac:dyDescent="0.25">
      <c r="A108" s="7">
        <v>111</v>
      </c>
      <c r="B108" s="11" t="s">
        <v>10</v>
      </c>
      <c r="C108" s="6">
        <f t="shared" si="10"/>
        <v>18361.085999999999</v>
      </c>
      <c r="D108" s="6">
        <v>3779.72</v>
      </c>
      <c r="E108" s="6">
        <v>1546.856</v>
      </c>
      <c r="F108" s="6">
        <v>3772.55</v>
      </c>
      <c r="G108" s="52">
        <v>2788.96</v>
      </c>
      <c r="H108" s="6">
        <v>1207</v>
      </c>
      <c r="I108" s="6">
        <v>1207</v>
      </c>
      <c r="J108" s="6">
        <v>4059</v>
      </c>
      <c r="K108" s="6"/>
    </row>
    <row r="109" spans="1:11" ht="110.25" x14ac:dyDescent="0.25">
      <c r="A109" s="7">
        <v>112</v>
      </c>
      <c r="B109" s="11" t="s">
        <v>84</v>
      </c>
      <c r="C109" s="6">
        <f t="shared" si="10"/>
        <v>50675.429999999993</v>
      </c>
      <c r="D109" s="6">
        <v>4867.8999999999996</v>
      </c>
      <c r="E109" s="6">
        <v>4860</v>
      </c>
      <c r="F109" s="6">
        <v>7643.59</v>
      </c>
      <c r="G109" s="24">
        <f>G110</f>
        <v>10328.64</v>
      </c>
      <c r="H109" s="6">
        <v>8886.5</v>
      </c>
      <c r="I109" s="6">
        <v>9236.7999999999993</v>
      </c>
      <c r="J109" s="6">
        <v>4852</v>
      </c>
      <c r="K109" s="6" t="s">
        <v>85</v>
      </c>
    </row>
    <row r="110" spans="1:11" ht="15.75" x14ac:dyDescent="0.25">
      <c r="A110" s="7">
        <v>113</v>
      </c>
      <c r="B110" s="11" t="s">
        <v>10</v>
      </c>
      <c r="C110" s="6">
        <f>SUM(D110:J110)</f>
        <v>50675.429999999993</v>
      </c>
      <c r="D110" s="6">
        <v>4867.8999999999996</v>
      </c>
      <c r="E110" s="6">
        <v>4860</v>
      </c>
      <c r="F110" s="6">
        <v>7643.59</v>
      </c>
      <c r="G110" s="34">
        <v>10328.64</v>
      </c>
      <c r="H110" s="6">
        <v>8886.5</v>
      </c>
      <c r="I110" s="6">
        <v>9236.7999999999993</v>
      </c>
      <c r="J110" s="6">
        <v>4852</v>
      </c>
      <c r="K110" s="13"/>
    </row>
    <row r="111" spans="1:11" ht="15.75" x14ac:dyDescent="0.25">
      <c r="A111" s="7">
        <v>114</v>
      </c>
      <c r="B111" s="152" t="s">
        <v>86</v>
      </c>
      <c r="C111" s="153"/>
      <c r="D111" s="153"/>
      <c r="E111" s="153"/>
      <c r="F111" s="153"/>
      <c r="G111" s="153"/>
      <c r="H111" s="153"/>
      <c r="I111" s="153"/>
      <c r="J111" s="154"/>
      <c r="K111" s="5"/>
    </row>
    <row r="112" spans="1:11" ht="31.5" x14ac:dyDescent="0.25">
      <c r="A112" s="7">
        <v>115</v>
      </c>
      <c r="B112" s="11" t="s">
        <v>73</v>
      </c>
      <c r="C112" s="6">
        <f t="shared" ref="C112:C114" si="11">SUM(D112:J112)</f>
        <v>963472</v>
      </c>
      <c r="D112" s="6">
        <v>39090.800000000003</v>
      </c>
      <c r="E112" s="6">
        <v>197567.93</v>
      </c>
      <c r="F112" s="6">
        <v>382502.83</v>
      </c>
      <c r="G112" s="24">
        <f>G113+G114</f>
        <v>269692.94</v>
      </c>
      <c r="H112" s="6">
        <v>0</v>
      </c>
      <c r="I112" s="6">
        <v>0</v>
      </c>
      <c r="J112" s="6">
        <v>74617.5</v>
      </c>
      <c r="K112" s="6" t="s">
        <v>7</v>
      </c>
    </row>
    <row r="113" spans="1:11" ht="15.75" x14ac:dyDescent="0.25">
      <c r="A113" s="7">
        <v>116</v>
      </c>
      <c r="B113" s="11" t="s">
        <v>9</v>
      </c>
      <c r="C113" s="6">
        <f t="shared" si="11"/>
        <v>648013.14999999991</v>
      </c>
      <c r="D113" s="6">
        <v>28651.56</v>
      </c>
      <c r="E113" s="6">
        <v>146133.76999999999</v>
      </c>
      <c r="F113" s="6">
        <v>297911.51</v>
      </c>
      <c r="G113" s="24">
        <f>G117</f>
        <v>175316.31</v>
      </c>
      <c r="H113" s="6">
        <v>0</v>
      </c>
      <c r="I113" s="6">
        <v>0</v>
      </c>
      <c r="J113" s="6">
        <v>0</v>
      </c>
      <c r="K113" s="6" t="s">
        <v>7</v>
      </c>
    </row>
    <row r="114" spans="1:11" ht="15.75" x14ac:dyDescent="0.25">
      <c r="A114" s="7">
        <v>117</v>
      </c>
      <c r="B114" s="11" t="s">
        <v>10</v>
      </c>
      <c r="C114" s="6">
        <f t="shared" si="11"/>
        <v>315458.84999999998</v>
      </c>
      <c r="D114" s="6">
        <v>10439.24</v>
      </c>
      <c r="E114" s="6">
        <v>51434.16</v>
      </c>
      <c r="F114" s="6">
        <v>84591.32</v>
      </c>
      <c r="G114" s="24">
        <f>G118+G136</f>
        <v>94376.63</v>
      </c>
      <c r="H114" s="6">
        <v>0</v>
      </c>
      <c r="I114" s="6">
        <v>0</v>
      </c>
      <c r="J114" s="6">
        <v>74617.5</v>
      </c>
      <c r="K114" s="6" t="s">
        <v>7</v>
      </c>
    </row>
    <row r="115" spans="1:11" ht="15.75" x14ac:dyDescent="0.25">
      <c r="A115" s="7">
        <v>118</v>
      </c>
      <c r="B115" s="155" t="s">
        <v>87</v>
      </c>
      <c r="C115" s="156"/>
      <c r="D115" s="156"/>
      <c r="E115" s="156"/>
      <c r="F115" s="156"/>
      <c r="G115" s="156"/>
      <c r="H115" s="156"/>
      <c r="I115" s="156"/>
      <c r="J115" s="157"/>
      <c r="K115" s="5"/>
    </row>
    <row r="116" spans="1:11" ht="47.25" x14ac:dyDescent="0.25">
      <c r="A116" s="7">
        <v>119</v>
      </c>
      <c r="B116" s="44" t="s">
        <v>88</v>
      </c>
      <c r="C116" s="42">
        <f t="shared" ref="C116:C117" si="12">SUM(D116:J116)</f>
        <v>939027.99999999988</v>
      </c>
      <c r="D116" s="42">
        <v>36425.050000000003</v>
      </c>
      <c r="E116" s="42">
        <v>185929.64</v>
      </c>
      <c r="F116" s="42">
        <v>382006.72</v>
      </c>
      <c r="G116" s="45">
        <f>G117+G118</f>
        <v>268392.08999999997</v>
      </c>
      <c r="H116" s="42">
        <v>0</v>
      </c>
      <c r="I116" s="42">
        <v>0</v>
      </c>
      <c r="J116" s="42">
        <v>66274.5</v>
      </c>
      <c r="K116" s="6" t="s">
        <v>7</v>
      </c>
    </row>
    <row r="117" spans="1:11" ht="15.75" x14ac:dyDescent="0.25">
      <c r="A117" s="7">
        <v>120</v>
      </c>
      <c r="B117" s="44" t="s">
        <v>9</v>
      </c>
      <c r="C117" s="42">
        <f t="shared" si="12"/>
        <v>648013.1399999999</v>
      </c>
      <c r="D117" s="42">
        <v>28651.56</v>
      </c>
      <c r="E117" s="42">
        <v>146133.76999999999</v>
      </c>
      <c r="F117" s="42">
        <v>297911.5</v>
      </c>
      <c r="G117" s="45">
        <f>G121</f>
        <v>175316.31</v>
      </c>
      <c r="H117" s="42">
        <v>0</v>
      </c>
      <c r="I117" s="42">
        <v>0</v>
      </c>
      <c r="J117" s="42">
        <v>0</v>
      </c>
      <c r="K117" s="6" t="s">
        <v>7</v>
      </c>
    </row>
    <row r="118" spans="1:11" ht="15.75" x14ac:dyDescent="0.25">
      <c r="A118" s="7">
        <v>121</v>
      </c>
      <c r="B118" s="44" t="s">
        <v>10</v>
      </c>
      <c r="C118" s="42">
        <f>SUM(D118:J118)</f>
        <v>291014.84999999998</v>
      </c>
      <c r="D118" s="42">
        <v>7773.49</v>
      </c>
      <c r="E118" s="42">
        <v>39795.870000000003</v>
      </c>
      <c r="F118" s="42">
        <v>84095.21</v>
      </c>
      <c r="G118" s="45">
        <f>G122</f>
        <v>93075.78</v>
      </c>
      <c r="H118" s="42">
        <v>0</v>
      </c>
      <c r="I118" s="42">
        <v>0</v>
      </c>
      <c r="J118" s="42">
        <v>66274.5</v>
      </c>
      <c r="K118" s="6" t="s">
        <v>7</v>
      </c>
    </row>
    <row r="119" spans="1:11" ht="15.75" x14ac:dyDescent="0.25">
      <c r="A119" s="7">
        <v>122</v>
      </c>
      <c r="B119" s="158" t="s">
        <v>89</v>
      </c>
      <c r="C119" s="159"/>
      <c r="D119" s="159"/>
      <c r="E119" s="159"/>
      <c r="F119" s="159"/>
      <c r="G119" s="159"/>
      <c r="H119" s="159"/>
      <c r="I119" s="159"/>
      <c r="J119" s="160"/>
      <c r="K119" s="5"/>
    </row>
    <row r="120" spans="1:11" ht="63" x14ac:dyDescent="0.25">
      <c r="A120" s="7">
        <v>123</v>
      </c>
      <c r="B120" s="11" t="s">
        <v>90</v>
      </c>
      <c r="C120" s="6">
        <f t="shared" ref="C120:C132" si="13">SUM(D120:J120)</f>
        <v>939027.99999999988</v>
      </c>
      <c r="D120" s="6">
        <v>36425.050000000003</v>
      </c>
      <c r="E120" s="6">
        <v>185929.64</v>
      </c>
      <c r="F120" s="6">
        <v>382006.72</v>
      </c>
      <c r="G120" s="24">
        <f>G121+G122</f>
        <v>268392.08999999997</v>
      </c>
      <c r="H120" s="6">
        <v>0</v>
      </c>
      <c r="I120" s="6">
        <v>0</v>
      </c>
      <c r="J120" s="6">
        <v>66274.5</v>
      </c>
      <c r="K120" s="6" t="s">
        <v>7</v>
      </c>
    </row>
    <row r="121" spans="1:11" ht="15.75" x14ac:dyDescent="0.25">
      <c r="A121" s="7">
        <v>124</v>
      </c>
      <c r="B121" s="11" t="s">
        <v>9</v>
      </c>
      <c r="C121" s="6">
        <f t="shared" si="13"/>
        <v>648013.14999999991</v>
      </c>
      <c r="D121" s="6">
        <v>28651.56</v>
      </c>
      <c r="E121" s="6">
        <v>146133.76999999999</v>
      </c>
      <c r="F121" s="6">
        <v>297911.51</v>
      </c>
      <c r="G121" s="24">
        <f>G130+G132</f>
        <v>175316.31</v>
      </c>
      <c r="H121" s="6">
        <v>0</v>
      </c>
      <c r="I121" s="6">
        <v>0</v>
      </c>
      <c r="J121" s="6">
        <v>0</v>
      </c>
      <c r="K121" s="6" t="s">
        <v>7</v>
      </c>
    </row>
    <row r="122" spans="1:11" ht="15.75" x14ac:dyDescent="0.25">
      <c r="A122" s="7">
        <v>125</v>
      </c>
      <c r="B122" s="11" t="s">
        <v>10</v>
      </c>
      <c r="C122" s="6">
        <f t="shared" si="13"/>
        <v>291014.84999999998</v>
      </c>
      <c r="D122" s="6">
        <v>7773.49</v>
      </c>
      <c r="E122" s="6">
        <v>39795.870000000003</v>
      </c>
      <c r="F122" s="6">
        <v>84095.21</v>
      </c>
      <c r="G122" s="24">
        <f>G133</f>
        <v>93075.78</v>
      </c>
      <c r="H122" s="6">
        <v>0</v>
      </c>
      <c r="I122" s="6">
        <v>0</v>
      </c>
      <c r="J122" s="6">
        <v>66274.5</v>
      </c>
      <c r="K122" s="6" t="s">
        <v>7</v>
      </c>
    </row>
    <row r="123" spans="1:11" ht="94.5" x14ac:dyDescent="0.25">
      <c r="A123" s="7">
        <v>126</v>
      </c>
      <c r="B123" s="11" t="s">
        <v>91</v>
      </c>
      <c r="C123" s="6">
        <f t="shared" si="13"/>
        <v>86968.239999999991</v>
      </c>
      <c r="D123" s="6">
        <v>7773.49</v>
      </c>
      <c r="E123" s="6">
        <v>39103.75</v>
      </c>
      <c r="F123" s="6">
        <v>0</v>
      </c>
      <c r="G123" s="24">
        <v>0</v>
      </c>
      <c r="H123" s="6">
        <v>0</v>
      </c>
      <c r="I123" s="6">
        <v>0</v>
      </c>
      <c r="J123" s="6">
        <v>40091</v>
      </c>
      <c r="K123" s="6" t="s">
        <v>92</v>
      </c>
    </row>
    <row r="124" spans="1:11" ht="15.75" x14ac:dyDescent="0.25">
      <c r="A124" s="7">
        <v>127</v>
      </c>
      <c r="B124" s="11" t="s">
        <v>10</v>
      </c>
      <c r="C124" s="6">
        <f t="shared" si="13"/>
        <v>86968.239999999991</v>
      </c>
      <c r="D124" s="6">
        <v>7773.49</v>
      </c>
      <c r="E124" s="6">
        <v>39103.75</v>
      </c>
      <c r="F124" s="6">
        <v>0</v>
      </c>
      <c r="G124" s="30">
        <v>0</v>
      </c>
      <c r="H124" s="6">
        <v>0</v>
      </c>
      <c r="I124" s="6">
        <v>0</v>
      </c>
      <c r="J124" s="6">
        <v>40091</v>
      </c>
      <c r="K124" s="13"/>
    </row>
    <row r="125" spans="1:11" ht="220.5" x14ac:dyDescent="0.25">
      <c r="A125" s="7">
        <v>128</v>
      </c>
      <c r="B125" s="11" t="s">
        <v>93</v>
      </c>
      <c r="C125" s="6">
        <f t="shared" si="13"/>
        <v>22229.96</v>
      </c>
      <c r="D125" s="6">
        <v>22229.96</v>
      </c>
      <c r="E125" s="6">
        <v>0</v>
      </c>
      <c r="F125" s="6">
        <v>0</v>
      </c>
      <c r="G125" s="24">
        <v>0</v>
      </c>
      <c r="H125" s="6">
        <v>0</v>
      </c>
      <c r="I125" s="6">
        <v>0</v>
      </c>
      <c r="J125" s="6">
        <v>0</v>
      </c>
      <c r="K125" s="6" t="s">
        <v>92</v>
      </c>
    </row>
    <row r="126" spans="1:11" ht="15.75" x14ac:dyDescent="0.25">
      <c r="A126" s="7">
        <v>129</v>
      </c>
      <c r="B126" s="11" t="s">
        <v>26</v>
      </c>
      <c r="C126" s="6">
        <f t="shared" si="13"/>
        <v>22229.96</v>
      </c>
      <c r="D126" s="6">
        <v>22229.96</v>
      </c>
      <c r="E126" s="6">
        <v>0</v>
      </c>
      <c r="F126" s="6">
        <v>0</v>
      </c>
      <c r="G126" s="30">
        <v>0</v>
      </c>
      <c r="H126" s="6">
        <v>0</v>
      </c>
      <c r="I126" s="6">
        <v>0</v>
      </c>
      <c r="J126" s="6">
        <v>0</v>
      </c>
      <c r="K126" s="6"/>
    </row>
    <row r="127" spans="1:11" ht="141.75" x14ac:dyDescent="0.25">
      <c r="A127" s="7">
        <v>130</v>
      </c>
      <c r="B127" s="11" t="s">
        <v>94</v>
      </c>
      <c r="C127" s="6">
        <f t="shared" si="13"/>
        <v>6421.6</v>
      </c>
      <c r="D127" s="6">
        <v>6421.6</v>
      </c>
      <c r="E127" s="6">
        <v>0</v>
      </c>
      <c r="F127" s="6">
        <v>0</v>
      </c>
      <c r="G127" s="24">
        <v>0</v>
      </c>
      <c r="H127" s="6">
        <v>0</v>
      </c>
      <c r="I127" s="6">
        <v>0</v>
      </c>
      <c r="J127" s="6">
        <v>0</v>
      </c>
      <c r="K127" s="6" t="s">
        <v>92</v>
      </c>
    </row>
    <row r="128" spans="1:11" ht="15.75" x14ac:dyDescent="0.25">
      <c r="A128" s="7">
        <v>131</v>
      </c>
      <c r="B128" s="11" t="s">
        <v>26</v>
      </c>
      <c r="C128" s="6">
        <f t="shared" si="13"/>
        <v>6421.6</v>
      </c>
      <c r="D128" s="6">
        <v>6421.6</v>
      </c>
      <c r="E128" s="6">
        <v>0</v>
      </c>
      <c r="F128" s="6">
        <v>0</v>
      </c>
      <c r="G128" s="30">
        <v>0</v>
      </c>
      <c r="H128" s="6">
        <v>0</v>
      </c>
      <c r="I128" s="6">
        <v>0</v>
      </c>
      <c r="J128" s="6">
        <v>0</v>
      </c>
      <c r="K128" s="13"/>
    </row>
    <row r="129" spans="1:11" ht="236.25" x14ac:dyDescent="0.25">
      <c r="A129" s="7">
        <v>134</v>
      </c>
      <c r="B129" s="11" t="s">
        <v>96</v>
      </c>
      <c r="C129" s="6">
        <f t="shared" si="13"/>
        <v>349123.37</v>
      </c>
      <c r="D129" s="6">
        <v>0</v>
      </c>
      <c r="E129" s="6">
        <v>59119.22</v>
      </c>
      <c r="F129" s="6">
        <v>169800.36</v>
      </c>
      <c r="G129" s="24">
        <f>G130</f>
        <v>120203.79</v>
      </c>
      <c r="H129" s="6">
        <v>0</v>
      </c>
      <c r="I129" s="6">
        <v>0</v>
      </c>
      <c r="J129" s="6">
        <v>0</v>
      </c>
      <c r="K129" s="6" t="s">
        <v>92</v>
      </c>
    </row>
    <row r="130" spans="1:11" ht="15.75" x14ac:dyDescent="0.25">
      <c r="A130" s="7">
        <v>135</v>
      </c>
      <c r="B130" s="11" t="s">
        <v>63</v>
      </c>
      <c r="C130" s="6">
        <f t="shared" si="13"/>
        <v>349123.37</v>
      </c>
      <c r="D130" s="6">
        <v>0</v>
      </c>
      <c r="E130" s="6">
        <v>59119.22</v>
      </c>
      <c r="F130" s="6">
        <v>169800.36</v>
      </c>
      <c r="G130" s="30">
        <v>120203.79</v>
      </c>
      <c r="H130" s="6">
        <v>0</v>
      </c>
      <c r="I130" s="6">
        <v>0</v>
      </c>
      <c r="J130" s="6">
        <v>0</v>
      </c>
      <c r="K130" s="6"/>
    </row>
    <row r="131" spans="1:11" ht="141.75" x14ac:dyDescent="0.25">
      <c r="A131" s="7">
        <v>136</v>
      </c>
      <c r="B131" s="11" t="s">
        <v>97</v>
      </c>
      <c r="C131" s="51">
        <f t="shared" si="13"/>
        <v>474284.82999999996</v>
      </c>
      <c r="D131" s="6">
        <v>0</v>
      </c>
      <c r="E131" s="6">
        <v>87706.67</v>
      </c>
      <c r="F131" s="6">
        <v>212206.36</v>
      </c>
      <c r="G131" s="51">
        <f>G132+G133</f>
        <v>148188.29999999999</v>
      </c>
      <c r="H131" s="6">
        <v>0</v>
      </c>
      <c r="I131" s="6">
        <v>0</v>
      </c>
      <c r="J131" s="6">
        <v>26183.5</v>
      </c>
      <c r="K131" s="6" t="s">
        <v>92</v>
      </c>
    </row>
    <row r="132" spans="1:11" ht="15.75" x14ac:dyDescent="0.25">
      <c r="A132" s="7">
        <v>137</v>
      </c>
      <c r="B132" s="11" t="s">
        <v>63</v>
      </c>
      <c r="C132" s="6">
        <f t="shared" si="13"/>
        <v>270238.22000000003</v>
      </c>
      <c r="D132" s="6">
        <v>0</v>
      </c>
      <c r="E132" s="6">
        <v>87014.55</v>
      </c>
      <c r="F132" s="6">
        <v>128111.15</v>
      </c>
      <c r="G132" s="30">
        <v>55112.52</v>
      </c>
      <c r="H132" s="6">
        <v>0</v>
      </c>
      <c r="I132" s="6">
        <v>0</v>
      </c>
      <c r="J132" s="6">
        <v>0</v>
      </c>
      <c r="K132" s="13"/>
    </row>
    <row r="133" spans="1:11" ht="15.75" x14ac:dyDescent="0.25">
      <c r="A133" s="7">
        <v>138</v>
      </c>
      <c r="B133" s="11" t="s">
        <v>98</v>
      </c>
      <c r="C133" s="6">
        <f>SUM(D133:J133)</f>
        <v>204046.61</v>
      </c>
      <c r="D133" s="6">
        <v>0</v>
      </c>
      <c r="E133" s="6">
        <v>692.12</v>
      </c>
      <c r="F133" s="6">
        <v>84095.21</v>
      </c>
      <c r="G133" s="34">
        <v>93075.78</v>
      </c>
      <c r="H133" s="6">
        <v>0</v>
      </c>
      <c r="I133" s="6">
        <v>0</v>
      </c>
      <c r="J133" s="6">
        <v>26183.5</v>
      </c>
      <c r="K133" s="13"/>
    </row>
    <row r="134" spans="1:11" ht="15.75" x14ac:dyDescent="0.25">
      <c r="A134" s="7">
        <v>139</v>
      </c>
      <c r="B134" s="145" t="s">
        <v>99</v>
      </c>
      <c r="C134" s="146"/>
      <c r="D134" s="146"/>
      <c r="E134" s="146"/>
      <c r="F134" s="146"/>
      <c r="G134" s="146"/>
      <c r="H134" s="146"/>
      <c r="I134" s="146"/>
      <c r="J134" s="147"/>
      <c r="K134" s="13"/>
    </row>
    <row r="135" spans="1:11" ht="31.5" x14ac:dyDescent="0.25">
      <c r="A135" s="7">
        <v>140</v>
      </c>
      <c r="B135" s="39" t="s">
        <v>100</v>
      </c>
      <c r="C135" s="37">
        <f t="shared" ref="C135:C139" si="14">SUM(D135:J135)</f>
        <v>24444</v>
      </c>
      <c r="D135" s="37">
        <v>2665.75</v>
      </c>
      <c r="E135" s="37">
        <v>11638.29</v>
      </c>
      <c r="F135" s="37">
        <v>496.11</v>
      </c>
      <c r="G135" s="40">
        <f>G136</f>
        <v>1300.8499999999999</v>
      </c>
      <c r="H135" s="37">
        <v>0</v>
      </c>
      <c r="I135" s="37">
        <v>0</v>
      </c>
      <c r="J135" s="37">
        <v>8343</v>
      </c>
      <c r="K135" s="6" t="s">
        <v>7</v>
      </c>
    </row>
    <row r="136" spans="1:11" ht="15.75" x14ac:dyDescent="0.25">
      <c r="A136" s="7">
        <v>141</v>
      </c>
      <c r="B136" s="39" t="s">
        <v>10</v>
      </c>
      <c r="C136" s="37">
        <f t="shared" si="14"/>
        <v>24444</v>
      </c>
      <c r="D136" s="37">
        <v>2665.75</v>
      </c>
      <c r="E136" s="37">
        <v>11638.29</v>
      </c>
      <c r="F136" s="37">
        <v>496.11</v>
      </c>
      <c r="G136" s="40">
        <f>G140</f>
        <v>1300.8499999999999</v>
      </c>
      <c r="H136" s="37">
        <v>0</v>
      </c>
      <c r="I136" s="37">
        <v>0</v>
      </c>
      <c r="J136" s="37">
        <v>8343</v>
      </c>
      <c r="K136" s="6" t="s">
        <v>7</v>
      </c>
    </row>
    <row r="137" spans="1:11" ht="94.5" x14ac:dyDescent="0.25">
      <c r="A137" s="7">
        <v>142</v>
      </c>
      <c r="B137" s="11" t="s">
        <v>101</v>
      </c>
      <c r="C137" s="6">
        <f t="shared" si="14"/>
        <v>23143.152000000002</v>
      </c>
      <c r="D137" s="6">
        <v>2665.75</v>
      </c>
      <c r="E137" s="6">
        <v>11638.294</v>
      </c>
      <c r="F137" s="6">
        <v>496.108</v>
      </c>
      <c r="G137" s="24">
        <v>0</v>
      </c>
      <c r="H137" s="6">
        <v>0</v>
      </c>
      <c r="I137" s="6">
        <v>0</v>
      </c>
      <c r="J137" s="6">
        <v>8343</v>
      </c>
      <c r="K137" s="6" t="s">
        <v>92</v>
      </c>
    </row>
    <row r="138" spans="1:11" ht="15.75" x14ac:dyDescent="0.25">
      <c r="A138" s="7">
        <v>143</v>
      </c>
      <c r="B138" s="11" t="s">
        <v>10</v>
      </c>
      <c r="C138" s="6">
        <f t="shared" si="14"/>
        <v>23143.152000000002</v>
      </c>
      <c r="D138" s="6">
        <v>2665.75</v>
      </c>
      <c r="E138" s="6">
        <v>11638.294</v>
      </c>
      <c r="F138" s="6">
        <v>496.108</v>
      </c>
      <c r="G138" s="30">
        <v>0</v>
      </c>
      <c r="H138" s="6">
        <v>0</v>
      </c>
      <c r="I138" s="6">
        <v>0</v>
      </c>
      <c r="J138" s="6">
        <v>8343</v>
      </c>
      <c r="K138" s="6"/>
    </row>
    <row r="139" spans="1:11" ht="47.25" x14ac:dyDescent="0.25">
      <c r="A139" s="7">
        <v>144</v>
      </c>
      <c r="B139" s="11" t="s">
        <v>95</v>
      </c>
      <c r="C139" s="6">
        <f t="shared" si="14"/>
        <v>1300.8499999999999</v>
      </c>
      <c r="D139" s="6">
        <v>0</v>
      </c>
      <c r="E139" s="6">
        <v>0</v>
      </c>
      <c r="F139" s="6">
        <v>0</v>
      </c>
      <c r="G139" s="24">
        <f>G140</f>
        <v>1300.8499999999999</v>
      </c>
      <c r="H139" s="6">
        <v>0</v>
      </c>
      <c r="I139" s="6">
        <v>0</v>
      </c>
      <c r="J139" s="6">
        <v>0</v>
      </c>
      <c r="K139" s="6" t="s">
        <v>92</v>
      </c>
    </row>
    <row r="140" spans="1:11" ht="15.75" x14ac:dyDescent="0.25">
      <c r="A140" s="7">
        <v>145</v>
      </c>
      <c r="B140" s="11" t="s">
        <v>25</v>
      </c>
      <c r="C140" s="6">
        <f>SUM(D140:J140)</f>
        <v>1300.8499999999999</v>
      </c>
      <c r="D140" s="6">
        <v>0</v>
      </c>
      <c r="E140" s="6">
        <v>0</v>
      </c>
      <c r="F140" s="6">
        <v>0</v>
      </c>
      <c r="G140" s="52">
        <v>1300.8499999999999</v>
      </c>
      <c r="H140" s="6">
        <v>0</v>
      </c>
      <c r="I140" s="6">
        <v>0</v>
      </c>
      <c r="J140" s="6">
        <v>0</v>
      </c>
      <c r="K140" s="6"/>
    </row>
    <row r="141" spans="1:11" ht="15.75" x14ac:dyDescent="0.25">
      <c r="A141" s="7">
        <v>146</v>
      </c>
      <c r="B141" s="152" t="s">
        <v>102</v>
      </c>
      <c r="C141" s="153"/>
      <c r="D141" s="153"/>
      <c r="E141" s="153"/>
      <c r="F141" s="153"/>
      <c r="G141" s="153"/>
      <c r="H141" s="153"/>
      <c r="I141" s="153"/>
      <c r="J141" s="154"/>
      <c r="K141" s="5"/>
    </row>
    <row r="142" spans="1:11" ht="31.5" x14ac:dyDescent="0.25">
      <c r="A142" s="7">
        <v>147</v>
      </c>
      <c r="B142" s="11" t="s">
        <v>73</v>
      </c>
      <c r="C142" s="6">
        <f t="shared" ref="C142:C144" si="15">SUM(D142:J142)</f>
        <v>75528.049999999988</v>
      </c>
      <c r="D142" s="6">
        <v>7628.37</v>
      </c>
      <c r="E142" s="6">
        <v>6986.4</v>
      </c>
      <c r="F142" s="6">
        <v>13636.63</v>
      </c>
      <c r="G142" s="24">
        <f>G143+G144</f>
        <v>20274.009999999998</v>
      </c>
      <c r="H142" s="6">
        <v>9030.2099999999991</v>
      </c>
      <c r="I142" s="6">
        <v>9030.2199999999993</v>
      </c>
      <c r="J142" s="6">
        <v>8942.2099999999991</v>
      </c>
      <c r="K142" s="6" t="s">
        <v>7</v>
      </c>
    </row>
    <row r="143" spans="1:11" ht="15.75" x14ac:dyDescent="0.25">
      <c r="A143" s="7">
        <v>148</v>
      </c>
      <c r="B143" s="11" t="s">
        <v>9</v>
      </c>
      <c r="C143" s="6">
        <f t="shared" si="15"/>
        <v>837.9</v>
      </c>
      <c r="D143" s="6">
        <v>837.9</v>
      </c>
      <c r="E143" s="6">
        <v>0</v>
      </c>
      <c r="F143" s="6">
        <v>0</v>
      </c>
      <c r="G143" s="24">
        <v>0</v>
      </c>
      <c r="H143" s="6">
        <v>0</v>
      </c>
      <c r="I143" s="6">
        <v>0</v>
      </c>
      <c r="J143" s="6">
        <v>0</v>
      </c>
      <c r="K143" s="6" t="s">
        <v>7</v>
      </c>
    </row>
    <row r="144" spans="1:11" ht="15.75" x14ac:dyDescent="0.25">
      <c r="A144" s="7">
        <v>149</v>
      </c>
      <c r="B144" s="11" t="s">
        <v>10</v>
      </c>
      <c r="C144" s="6">
        <f t="shared" si="15"/>
        <v>74690.139999999985</v>
      </c>
      <c r="D144" s="6">
        <v>6790.47</v>
      </c>
      <c r="E144" s="6">
        <v>6986.4</v>
      </c>
      <c r="F144" s="6">
        <v>13636.63</v>
      </c>
      <c r="G144" s="24">
        <f>G148</f>
        <v>20274.009999999998</v>
      </c>
      <c r="H144" s="6">
        <v>9030.2099999999991</v>
      </c>
      <c r="I144" s="6">
        <v>9030.2099999999991</v>
      </c>
      <c r="J144" s="6">
        <v>8942.2099999999991</v>
      </c>
      <c r="K144" s="6" t="s">
        <v>7</v>
      </c>
    </row>
    <row r="145" spans="1:11" ht="15.75" x14ac:dyDescent="0.25">
      <c r="A145" s="7">
        <v>150</v>
      </c>
      <c r="B145" s="145" t="s">
        <v>99</v>
      </c>
      <c r="C145" s="146"/>
      <c r="D145" s="146"/>
      <c r="E145" s="146"/>
      <c r="F145" s="146"/>
      <c r="G145" s="146"/>
      <c r="H145" s="146"/>
      <c r="I145" s="146"/>
      <c r="J145" s="147"/>
      <c r="K145" s="5"/>
    </row>
    <row r="146" spans="1:11" ht="31.5" x14ac:dyDescent="0.25">
      <c r="A146" s="7">
        <v>151</v>
      </c>
      <c r="B146" s="39" t="s">
        <v>103</v>
      </c>
      <c r="C146" s="37">
        <f t="shared" ref="C146:C159" si="16">SUM(D146:J146)</f>
        <v>75528.049999999988</v>
      </c>
      <c r="D146" s="37">
        <v>7628.37</v>
      </c>
      <c r="E146" s="37">
        <v>6986.4</v>
      </c>
      <c r="F146" s="37">
        <v>13636.63</v>
      </c>
      <c r="G146" s="40">
        <f>G148</f>
        <v>20274.009999999998</v>
      </c>
      <c r="H146" s="37">
        <v>9030.2099999999991</v>
      </c>
      <c r="I146" s="37">
        <v>9030.2199999999993</v>
      </c>
      <c r="J146" s="37">
        <v>8942.2099999999991</v>
      </c>
      <c r="K146" s="6" t="s">
        <v>7</v>
      </c>
    </row>
    <row r="147" spans="1:11" ht="15.75" x14ac:dyDescent="0.25">
      <c r="A147" s="7">
        <v>152</v>
      </c>
      <c r="B147" s="39" t="s">
        <v>9</v>
      </c>
      <c r="C147" s="37">
        <f t="shared" si="16"/>
        <v>837.9</v>
      </c>
      <c r="D147" s="37">
        <v>837.9</v>
      </c>
      <c r="E147" s="37">
        <v>0</v>
      </c>
      <c r="F147" s="37">
        <v>0</v>
      </c>
      <c r="G147" s="40">
        <v>0</v>
      </c>
      <c r="H147" s="37">
        <v>0</v>
      </c>
      <c r="I147" s="37">
        <v>0</v>
      </c>
      <c r="J147" s="37">
        <v>0</v>
      </c>
      <c r="K147" s="6" t="s">
        <v>7</v>
      </c>
    </row>
    <row r="148" spans="1:11" ht="15.75" x14ac:dyDescent="0.25">
      <c r="A148" s="7">
        <v>153</v>
      </c>
      <c r="B148" s="39" t="s">
        <v>10</v>
      </c>
      <c r="C148" s="37">
        <f t="shared" si="16"/>
        <v>74690.149999999994</v>
      </c>
      <c r="D148" s="37">
        <v>6790.47</v>
      </c>
      <c r="E148" s="37">
        <v>6986.4</v>
      </c>
      <c r="F148" s="37">
        <v>13636.63</v>
      </c>
      <c r="G148" s="40">
        <f>G151+G153+G160</f>
        <v>20274.009999999998</v>
      </c>
      <c r="H148" s="37">
        <v>9030.2099999999991</v>
      </c>
      <c r="I148" s="37">
        <v>9030.2199999999993</v>
      </c>
      <c r="J148" s="37">
        <v>8942.2099999999991</v>
      </c>
      <c r="K148" s="6" t="s">
        <v>7</v>
      </c>
    </row>
    <row r="149" spans="1:11" ht="145.5" customHeight="1" x14ac:dyDescent="0.25">
      <c r="A149" s="7">
        <v>156</v>
      </c>
      <c r="B149" s="11" t="s">
        <v>106</v>
      </c>
      <c r="C149" s="6">
        <f t="shared" si="16"/>
        <v>15019.18</v>
      </c>
      <c r="D149" s="6">
        <v>1862</v>
      </c>
      <c r="E149" s="6">
        <v>244.5</v>
      </c>
      <c r="F149" s="6">
        <v>5880.18</v>
      </c>
      <c r="G149" s="24">
        <f>SUM(G150:G151)</f>
        <v>2482.5</v>
      </c>
      <c r="H149" s="6">
        <v>700</v>
      </c>
      <c r="I149" s="6">
        <v>700</v>
      </c>
      <c r="J149" s="6">
        <v>3150</v>
      </c>
      <c r="K149" s="6" t="s">
        <v>107</v>
      </c>
    </row>
    <row r="150" spans="1:11" ht="15.75" x14ac:dyDescent="0.25">
      <c r="A150" s="7">
        <v>157</v>
      </c>
      <c r="B150" s="11" t="s">
        <v>63</v>
      </c>
      <c r="C150" s="6">
        <f t="shared" si="16"/>
        <v>0</v>
      </c>
      <c r="D150" s="6">
        <v>0</v>
      </c>
      <c r="E150" s="6">
        <v>0</v>
      </c>
      <c r="F150" s="6">
        <v>0</v>
      </c>
      <c r="G150" s="24">
        <v>0</v>
      </c>
      <c r="H150" s="6">
        <v>0</v>
      </c>
      <c r="I150" s="6">
        <v>0</v>
      </c>
      <c r="J150" s="6">
        <v>0</v>
      </c>
      <c r="K150" s="6"/>
    </row>
    <row r="151" spans="1:11" ht="15.75" x14ac:dyDescent="0.25">
      <c r="A151" s="7">
        <v>158</v>
      </c>
      <c r="B151" s="11" t="s">
        <v>25</v>
      </c>
      <c r="C151" s="6">
        <f t="shared" si="16"/>
        <v>15019.18</v>
      </c>
      <c r="D151" s="6">
        <v>1862</v>
      </c>
      <c r="E151" s="6">
        <v>244.5</v>
      </c>
      <c r="F151" s="6">
        <v>5880.18</v>
      </c>
      <c r="G151" s="52">
        <v>2482.5</v>
      </c>
      <c r="H151" s="6">
        <v>700</v>
      </c>
      <c r="I151" s="6">
        <v>700</v>
      </c>
      <c r="J151" s="6">
        <v>3150</v>
      </c>
      <c r="K151" s="6"/>
    </row>
    <row r="152" spans="1:11" ht="126" x14ac:dyDescent="0.25">
      <c r="A152" s="7">
        <v>159</v>
      </c>
      <c r="B152" s="11" t="s">
        <v>108</v>
      </c>
      <c r="C152" s="6">
        <f t="shared" si="16"/>
        <v>45939.869999999995</v>
      </c>
      <c r="D152" s="6">
        <v>4928.47</v>
      </c>
      <c r="E152" s="6">
        <v>6591.9</v>
      </c>
      <c r="F152" s="6">
        <v>7756.45</v>
      </c>
      <c r="G152" s="24">
        <f>G153</f>
        <v>13301.05</v>
      </c>
      <c r="H152" s="6">
        <v>5300</v>
      </c>
      <c r="I152" s="6">
        <v>5300</v>
      </c>
      <c r="J152" s="6">
        <v>2762</v>
      </c>
      <c r="K152" s="6" t="s">
        <v>109</v>
      </c>
    </row>
    <row r="153" spans="1:11" ht="15.75" x14ac:dyDescent="0.25">
      <c r="A153" s="7">
        <v>160</v>
      </c>
      <c r="B153" s="11" t="s">
        <v>10</v>
      </c>
      <c r="C153" s="6">
        <f t="shared" si="16"/>
        <v>45939.869999999995</v>
      </c>
      <c r="D153" s="6">
        <v>4928.47</v>
      </c>
      <c r="E153" s="6">
        <v>6591.9</v>
      </c>
      <c r="F153" s="6">
        <v>7756.45</v>
      </c>
      <c r="G153" s="52">
        <v>13301.05</v>
      </c>
      <c r="H153" s="6">
        <v>5300</v>
      </c>
      <c r="I153" s="6">
        <v>5300</v>
      </c>
      <c r="J153" s="6">
        <v>2762</v>
      </c>
      <c r="K153" s="13"/>
    </row>
    <row r="154" spans="1:11" ht="47.25" x14ac:dyDescent="0.25">
      <c r="A154" s="7">
        <v>161</v>
      </c>
      <c r="B154" s="11" t="s">
        <v>110</v>
      </c>
      <c r="C154" s="6">
        <f t="shared" si="16"/>
        <v>837.9</v>
      </c>
      <c r="D154" s="6">
        <v>837.9</v>
      </c>
      <c r="E154" s="6">
        <v>0</v>
      </c>
      <c r="F154" s="6">
        <v>0</v>
      </c>
      <c r="G154" s="24">
        <v>0</v>
      </c>
      <c r="H154" s="6">
        <v>0</v>
      </c>
      <c r="I154" s="6">
        <v>0</v>
      </c>
      <c r="J154" s="6">
        <v>0</v>
      </c>
      <c r="K154" s="6" t="s">
        <v>107</v>
      </c>
    </row>
    <row r="155" spans="1:11" ht="15.75" x14ac:dyDescent="0.25">
      <c r="A155" s="7">
        <v>162</v>
      </c>
      <c r="B155" s="11" t="s">
        <v>26</v>
      </c>
      <c r="C155" s="6">
        <f t="shared" si="16"/>
        <v>837.9</v>
      </c>
      <c r="D155" s="6">
        <v>837.9</v>
      </c>
      <c r="E155" s="6">
        <v>0</v>
      </c>
      <c r="F155" s="6">
        <v>0</v>
      </c>
      <c r="G155" s="24">
        <v>0</v>
      </c>
      <c r="H155" s="6">
        <v>0</v>
      </c>
      <c r="I155" s="6">
        <v>0</v>
      </c>
      <c r="J155" s="6">
        <v>0</v>
      </c>
      <c r="K155" s="6"/>
    </row>
    <row r="156" spans="1:11" ht="15.75" x14ac:dyDescent="0.25">
      <c r="A156" s="7">
        <v>163</v>
      </c>
      <c r="B156" s="11" t="s">
        <v>25</v>
      </c>
      <c r="C156" s="6">
        <f t="shared" si="16"/>
        <v>0</v>
      </c>
      <c r="D156" s="6">
        <v>0</v>
      </c>
      <c r="E156" s="6">
        <v>0</v>
      </c>
      <c r="F156" s="6">
        <v>0</v>
      </c>
      <c r="G156" s="24">
        <v>0</v>
      </c>
      <c r="H156" s="6">
        <v>0</v>
      </c>
      <c r="I156" s="6">
        <v>0</v>
      </c>
      <c r="J156" s="6">
        <v>0</v>
      </c>
      <c r="K156" s="6"/>
    </row>
    <row r="157" spans="1:11" ht="63" x14ac:dyDescent="0.25">
      <c r="A157" s="7">
        <v>164</v>
      </c>
      <c r="B157" s="11" t="s">
        <v>111</v>
      </c>
      <c r="C157" s="6">
        <f t="shared" si="16"/>
        <v>150</v>
      </c>
      <c r="D157" s="6">
        <v>0</v>
      </c>
      <c r="E157" s="6">
        <v>150</v>
      </c>
      <c r="F157" s="6">
        <v>0</v>
      </c>
      <c r="G157" s="24">
        <v>0</v>
      </c>
      <c r="H157" s="6">
        <v>0</v>
      </c>
      <c r="I157" s="6">
        <v>0</v>
      </c>
      <c r="J157" s="6">
        <v>0</v>
      </c>
      <c r="K157" s="6" t="s">
        <v>112</v>
      </c>
    </row>
    <row r="158" spans="1:11" ht="15.75" x14ac:dyDescent="0.25">
      <c r="A158" s="7">
        <v>165</v>
      </c>
      <c r="B158" s="11" t="s">
        <v>25</v>
      </c>
      <c r="C158" s="6">
        <f t="shared" si="16"/>
        <v>150</v>
      </c>
      <c r="D158" s="6">
        <v>0</v>
      </c>
      <c r="E158" s="6">
        <v>150</v>
      </c>
      <c r="F158" s="6">
        <v>0</v>
      </c>
      <c r="G158" s="24">
        <v>0</v>
      </c>
      <c r="H158" s="6">
        <v>0</v>
      </c>
      <c r="I158" s="6">
        <v>0</v>
      </c>
      <c r="J158" s="6">
        <v>0</v>
      </c>
      <c r="K158" s="6"/>
    </row>
    <row r="159" spans="1:11" ht="47.25" x14ac:dyDescent="0.25">
      <c r="A159" s="7">
        <v>166</v>
      </c>
      <c r="B159" s="11" t="s">
        <v>113</v>
      </c>
      <c r="C159" s="6">
        <f t="shared" si="16"/>
        <v>13581.09</v>
      </c>
      <c r="D159" s="6">
        <v>0</v>
      </c>
      <c r="E159" s="6">
        <v>0</v>
      </c>
      <c r="F159" s="6">
        <v>0</v>
      </c>
      <c r="G159" s="24">
        <f>G160</f>
        <v>4490.46</v>
      </c>
      <c r="H159" s="6">
        <v>3030.21</v>
      </c>
      <c r="I159" s="6">
        <v>3030.21</v>
      </c>
      <c r="J159" s="6">
        <v>3030.21</v>
      </c>
      <c r="K159" s="6" t="s">
        <v>114</v>
      </c>
    </row>
    <row r="160" spans="1:11" ht="15.75" x14ac:dyDescent="0.25">
      <c r="A160" s="7">
        <v>167</v>
      </c>
      <c r="B160" s="11" t="s">
        <v>25</v>
      </c>
      <c r="C160" s="6">
        <f>SUM(D160:J160)</f>
        <v>13581.09</v>
      </c>
      <c r="D160" s="6">
        <v>0</v>
      </c>
      <c r="E160" s="6">
        <v>0</v>
      </c>
      <c r="F160" s="6">
        <v>0</v>
      </c>
      <c r="G160" s="34">
        <v>4490.46</v>
      </c>
      <c r="H160" s="6">
        <v>3030.21</v>
      </c>
      <c r="I160" s="6">
        <v>3030.21</v>
      </c>
      <c r="J160" s="6">
        <v>3030.21</v>
      </c>
      <c r="K160" s="6"/>
    </row>
    <row r="161" spans="1:11" ht="15.75" x14ac:dyDescent="0.25">
      <c r="A161" s="7">
        <v>168</v>
      </c>
      <c r="B161" s="152" t="s">
        <v>115</v>
      </c>
      <c r="C161" s="153"/>
      <c r="D161" s="153"/>
      <c r="E161" s="153"/>
      <c r="F161" s="153"/>
      <c r="G161" s="153"/>
      <c r="H161" s="153"/>
      <c r="I161" s="153"/>
      <c r="J161" s="154"/>
      <c r="K161" s="5"/>
    </row>
    <row r="162" spans="1:11" ht="31.5" x14ac:dyDescent="0.25">
      <c r="A162" s="7">
        <v>169</v>
      </c>
      <c r="B162" s="11" t="s">
        <v>73</v>
      </c>
      <c r="C162" s="6">
        <f t="shared" ref="C162:C164" si="17">SUM(D162:J162)</f>
        <v>292895.45</v>
      </c>
      <c r="D162" s="6">
        <v>40874.76</v>
      </c>
      <c r="E162" s="6">
        <v>86993.91</v>
      </c>
      <c r="F162" s="6">
        <v>60817.39</v>
      </c>
      <c r="G162" s="24">
        <f>G165</f>
        <v>37986.39</v>
      </c>
      <c r="H162" s="6">
        <v>16046</v>
      </c>
      <c r="I162" s="6">
        <v>2350</v>
      </c>
      <c r="J162" s="6">
        <v>47827</v>
      </c>
      <c r="K162" s="6" t="s">
        <v>7</v>
      </c>
    </row>
    <row r="163" spans="1:11" ht="15.75" x14ac:dyDescent="0.25">
      <c r="A163" s="7">
        <v>170</v>
      </c>
      <c r="B163" s="11" t="s">
        <v>12</v>
      </c>
      <c r="C163" s="6">
        <f t="shared" si="17"/>
        <v>1437.2</v>
      </c>
      <c r="D163" s="6">
        <v>1437.2</v>
      </c>
      <c r="E163" s="6">
        <v>0</v>
      </c>
      <c r="F163" s="6">
        <v>0</v>
      </c>
      <c r="G163" s="24">
        <v>0</v>
      </c>
      <c r="H163" s="6">
        <v>0</v>
      </c>
      <c r="I163" s="6">
        <v>0</v>
      </c>
      <c r="J163" s="6">
        <v>0</v>
      </c>
      <c r="K163" s="6" t="s">
        <v>7</v>
      </c>
    </row>
    <row r="164" spans="1:11" ht="15.75" x14ac:dyDescent="0.25">
      <c r="A164" s="7">
        <v>171</v>
      </c>
      <c r="B164" s="11" t="s">
        <v>9</v>
      </c>
      <c r="C164" s="6">
        <f t="shared" si="17"/>
        <v>3054.1</v>
      </c>
      <c r="D164" s="6">
        <v>3054.1</v>
      </c>
      <c r="E164" s="6">
        <v>0</v>
      </c>
      <c r="F164" s="6">
        <v>0</v>
      </c>
      <c r="G164" s="24">
        <v>0</v>
      </c>
      <c r="H164" s="6">
        <v>0</v>
      </c>
      <c r="I164" s="6">
        <v>0</v>
      </c>
      <c r="J164" s="6">
        <v>0</v>
      </c>
      <c r="K164" s="6" t="s">
        <v>7</v>
      </c>
    </row>
    <row r="165" spans="1:11" ht="15.75" x14ac:dyDescent="0.25">
      <c r="A165" s="7">
        <v>172</v>
      </c>
      <c r="B165" s="11" t="s">
        <v>10</v>
      </c>
      <c r="C165" s="6">
        <f>SUM(D165:J165)</f>
        <v>288404.15000000002</v>
      </c>
      <c r="D165" s="6">
        <v>36383.46</v>
      </c>
      <c r="E165" s="6">
        <v>86993.91</v>
      </c>
      <c r="F165" s="6">
        <v>60817.39</v>
      </c>
      <c r="G165" s="24">
        <f>G170+G188</f>
        <v>37986.39</v>
      </c>
      <c r="H165" s="6">
        <v>16046</v>
      </c>
      <c r="I165" s="6">
        <v>2350</v>
      </c>
      <c r="J165" s="6">
        <v>47827</v>
      </c>
      <c r="K165" s="6" t="s">
        <v>7</v>
      </c>
    </row>
    <row r="166" spans="1:11" ht="15.75" x14ac:dyDescent="0.25">
      <c r="A166" s="7">
        <v>173</v>
      </c>
      <c r="B166" s="155" t="s">
        <v>87</v>
      </c>
      <c r="C166" s="156"/>
      <c r="D166" s="156"/>
      <c r="E166" s="156"/>
      <c r="F166" s="156"/>
      <c r="G166" s="156"/>
      <c r="H166" s="156"/>
      <c r="I166" s="156"/>
      <c r="J166" s="157"/>
      <c r="K166" s="5"/>
    </row>
    <row r="167" spans="1:11" ht="47.25" x14ac:dyDescent="0.25">
      <c r="A167" s="7">
        <v>174</v>
      </c>
      <c r="B167" s="49" t="s">
        <v>88</v>
      </c>
      <c r="C167" s="42">
        <v>104458.14</v>
      </c>
      <c r="D167" s="42">
        <v>10111.41</v>
      </c>
      <c r="E167" s="42">
        <v>58418.59</v>
      </c>
      <c r="F167" s="42">
        <v>24737.15</v>
      </c>
      <c r="G167" s="45">
        <v>1029.99</v>
      </c>
      <c r="H167" s="42">
        <v>0</v>
      </c>
      <c r="I167" s="42">
        <v>0</v>
      </c>
      <c r="J167" s="42">
        <v>10161</v>
      </c>
      <c r="K167" s="6" t="s">
        <v>7</v>
      </c>
    </row>
    <row r="168" spans="1:11" ht="15.75" x14ac:dyDescent="0.25">
      <c r="A168" s="7">
        <v>175</v>
      </c>
      <c r="B168" s="49" t="s">
        <v>12</v>
      </c>
      <c r="C168" s="42">
        <v>1437.2</v>
      </c>
      <c r="D168" s="42">
        <v>1437.2</v>
      </c>
      <c r="E168" s="42">
        <v>0</v>
      </c>
      <c r="F168" s="42">
        <v>0</v>
      </c>
      <c r="G168" s="45">
        <v>0</v>
      </c>
      <c r="H168" s="42">
        <v>0</v>
      </c>
      <c r="I168" s="42">
        <v>0</v>
      </c>
      <c r="J168" s="42">
        <v>0</v>
      </c>
      <c r="K168" s="6" t="s">
        <v>7</v>
      </c>
    </row>
    <row r="169" spans="1:11" ht="15.75" x14ac:dyDescent="0.25">
      <c r="A169" s="7">
        <v>176</v>
      </c>
      <c r="B169" s="49" t="s">
        <v>63</v>
      </c>
      <c r="C169" s="42">
        <v>3054.1</v>
      </c>
      <c r="D169" s="42">
        <v>3054.1</v>
      </c>
      <c r="E169" s="42">
        <v>0</v>
      </c>
      <c r="F169" s="42">
        <v>0</v>
      </c>
      <c r="G169" s="45">
        <v>0</v>
      </c>
      <c r="H169" s="42">
        <v>0</v>
      </c>
      <c r="I169" s="42">
        <v>0</v>
      </c>
      <c r="J169" s="42">
        <v>0</v>
      </c>
      <c r="K169" s="6" t="s">
        <v>7</v>
      </c>
    </row>
    <row r="170" spans="1:11" ht="15.75" x14ac:dyDescent="0.25">
      <c r="A170" s="7">
        <v>177</v>
      </c>
      <c r="B170" s="49" t="s">
        <v>25</v>
      </c>
      <c r="C170" s="42">
        <v>99966.84</v>
      </c>
      <c r="D170" s="42">
        <v>5620.11</v>
      </c>
      <c r="E170" s="42">
        <v>58418.59</v>
      </c>
      <c r="F170" s="42">
        <v>24737.15</v>
      </c>
      <c r="G170" s="45">
        <v>1029.99</v>
      </c>
      <c r="H170" s="42">
        <v>0</v>
      </c>
      <c r="I170" s="42">
        <v>0</v>
      </c>
      <c r="J170" s="42">
        <v>10161</v>
      </c>
      <c r="K170" s="6" t="s">
        <v>7</v>
      </c>
    </row>
    <row r="171" spans="1:11" ht="15.75" x14ac:dyDescent="0.25">
      <c r="A171" s="7">
        <v>178</v>
      </c>
      <c r="B171" s="158" t="s">
        <v>89</v>
      </c>
      <c r="C171" s="159"/>
      <c r="D171" s="159"/>
      <c r="E171" s="159"/>
      <c r="F171" s="159"/>
      <c r="G171" s="159"/>
      <c r="H171" s="159"/>
      <c r="I171" s="159"/>
      <c r="J171" s="160"/>
      <c r="K171" s="5"/>
    </row>
    <row r="172" spans="1:11" ht="63" x14ac:dyDescent="0.25">
      <c r="A172" s="7">
        <v>179</v>
      </c>
      <c r="B172" s="14" t="s">
        <v>90</v>
      </c>
      <c r="C172" s="6">
        <v>104458.14</v>
      </c>
      <c r="D172" s="6">
        <v>10111.41</v>
      </c>
      <c r="E172" s="6">
        <v>58418.59</v>
      </c>
      <c r="F172" s="6">
        <v>24737.15</v>
      </c>
      <c r="G172" s="24">
        <v>1029.99</v>
      </c>
      <c r="H172" s="6">
        <v>0</v>
      </c>
      <c r="I172" s="6">
        <v>0</v>
      </c>
      <c r="J172" s="6">
        <v>10161</v>
      </c>
      <c r="K172" s="6" t="s">
        <v>7</v>
      </c>
    </row>
    <row r="173" spans="1:11" ht="15.75" x14ac:dyDescent="0.25">
      <c r="A173" s="7">
        <v>180</v>
      </c>
      <c r="B173" s="14" t="s">
        <v>12</v>
      </c>
      <c r="C173" s="6">
        <v>1437.2</v>
      </c>
      <c r="D173" s="6">
        <v>1437.2</v>
      </c>
      <c r="E173" s="6">
        <v>0</v>
      </c>
      <c r="F173" s="6">
        <v>0</v>
      </c>
      <c r="G173" s="24">
        <v>0</v>
      </c>
      <c r="H173" s="6">
        <v>0</v>
      </c>
      <c r="I173" s="6">
        <v>0</v>
      </c>
      <c r="J173" s="6">
        <v>0</v>
      </c>
      <c r="K173" s="6" t="s">
        <v>7</v>
      </c>
    </row>
    <row r="174" spans="1:11" ht="15.75" x14ac:dyDescent="0.25">
      <c r="A174" s="7">
        <v>181</v>
      </c>
      <c r="B174" s="14" t="s">
        <v>63</v>
      </c>
      <c r="C174" s="6">
        <v>3054.1</v>
      </c>
      <c r="D174" s="6">
        <v>3054.1</v>
      </c>
      <c r="E174" s="6">
        <v>0</v>
      </c>
      <c r="F174" s="6">
        <v>0</v>
      </c>
      <c r="G174" s="24">
        <v>0</v>
      </c>
      <c r="H174" s="6">
        <v>0</v>
      </c>
      <c r="I174" s="6">
        <v>0</v>
      </c>
      <c r="J174" s="6">
        <v>0</v>
      </c>
      <c r="K174" s="6" t="s">
        <v>7</v>
      </c>
    </row>
    <row r="175" spans="1:11" ht="15.75" x14ac:dyDescent="0.25">
      <c r="A175" s="7">
        <v>182</v>
      </c>
      <c r="B175" s="14" t="s">
        <v>25</v>
      </c>
      <c r="C175" s="6">
        <v>99966.84</v>
      </c>
      <c r="D175" s="6">
        <v>5620.11</v>
      </c>
      <c r="E175" s="6">
        <v>58418.59</v>
      </c>
      <c r="F175" s="6">
        <v>24737.15</v>
      </c>
      <c r="G175" s="24">
        <v>1029.99</v>
      </c>
      <c r="H175" s="6">
        <v>0</v>
      </c>
      <c r="I175" s="6">
        <v>0</v>
      </c>
      <c r="J175" s="6">
        <v>10161</v>
      </c>
      <c r="K175" s="6" t="s">
        <v>7</v>
      </c>
    </row>
    <row r="176" spans="1:11" ht="47.25" x14ac:dyDescent="0.25">
      <c r="A176" s="7">
        <v>183</v>
      </c>
      <c r="B176" s="14" t="s">
        <v>116</v>
      </c>
      <c r="C176" s="6">
        <v>18083.61</v>
      </c>
      <c r="D176" s="6">
        <v>5620.11</v>
      </c>
      <c r="E176" s="6">
        <v>2228.91</v>
      </c>
      <c r="F176" s="12">
        <v>73.59</v>
      </c>
      <c r="G176" s="34">
        <v>0</v>
      </c>
      <c r="H176" s="12">
        <v>0</v>
      </c>
      <c r="I176" s="12">
        <v>0</v>
      </c>
      <c r="J176" s="6">
        <v>10161</v>
      </c>
      <c r="K176" s="6" t="s">
        <v>117</v>
      </c>
    </row>
    <row r="177" spans="1:11" ht="15.75" x14ac:dyDescent="0.25">
      <c r="A177" s="7">
        <v>184</v>
      </c>
      <c r="B177" s="14" t="s">
        <v>25</v>
      </c>
      <c r="C177" s="6">
        <v>18083.61</v>
      </c>
      <c r="D177" s="6">
        <v>5620.11</v>
      </c>
      <c r="E177" s="6">
        <v>2228.91</v>
      </c>
      <c r="F177" s="12">
        <v>73.59</v>
      </c>
      <c r="G177" s="26">
        <v>0</v>
      </c>
      <c r="H177" s="12">
        <v>0</v>
      </c>
      <c r="I177" s="12">
        <v>0</v>
      </c>
      <c r="J177" s="6">
        <v>10161</v>
      </c>
      <c r="K177" s="6"/>
    </row>
    <row r="178" spans="1:11" ht="63" x14ac:dyDescent="0.25">
      <c r="A178" s="7">
        <v>185</v>
      </c>
      <c r="B178" s="11" t="s">
        <v>118</v>
      </c>
      <c r="C178" s="6">
        <v>3054.1</v>
      </c>
      <c r="D178" s="6">
        <v>3054.1</v>
      </c>
      <c r="E178" s="6">
        <v>0</v>
      </c>
      <c r="F178" s="12">
        <v>0</v>
      </c>
      <c r="G178" s="34">
        <v>0</v>
      </c>
      <c r="H178" s="12">
        <v>0</v>
      </c>
      <c r="I178" s="12">
        <v>0</v>
      </c>
      <c r="J178" s="6">
        <v>0</v>
      </c>
      <c r="K178" s="6" t="s">
        <v>117</v>
      </c>
    </row>
    <row r="179" spans="1:11" ht="15.75" x14ac:dyDescent="0.25">
      <c r="A179" s="7">
        <v>186</v>
      </c>
      <c r="B179" s="11" t="s">
        <v>26</v>
      </c>
      <c r="C179" s="6">
        <v>3054.1</v>
      </c>
      <c r="D179" s="6">
        <v>3054.1</v>
      </c>
      <c r="E179" s="6">
        <v>0</v>
      </c>
      <c r="F179" s="12">
        <v>0</v>
      </c>
      <c r="G179" s="26">
        <v>0</v>
      </c>
      <c r="H179" s="12">
        <v>0</v>
      </c>
      <c r="I179" s="12">
        <v>0</v>
      </c>
      <c r="J179" s="6">
        <v>0</v>
      </c>
      <c r="K179" s="13"/>
    </row>
    <row r="180" spans="1:11" ht="252" x14ac:dyDescent="0.25">
      <c r="A180" s="7">
        <v>187</v>
      </c>
      <c r="B180" s="11" t="s">
        <v>119</v>
      </c>
      <c r="C180" s="6">
        <v>1437.2</v>
      </c>
      <c r="D180" s="6">
        <v>1437.2</v>
      </c>
      <c r="E180" s="6">
        <v>0</v>
      </c>
      <c r="F180" s="12">
        <v>0</v>
      </c>
      <c r="G180" s="34">
        <v>0</v>
      </c>
      <c r="H180" s="12">
        <v>0</v>
      </c>
      <c r="I180" s="12">
        <v>0</v>
      </c>
      <c r="J180" s="6">
        <v>0</v>
      </c>
      <c r="K180" s="6" t="s">
        <v>117</v>
      </c>
    </row>
    <row r="181" spans="1:11" ht="15.75" x14ac:dyDescent="0.25">
      <c r="A181" s="7">
        <v>188</v>
      </c>
      <c r="B181" s="11" t="s">
        <v>12</v>
      </c>
      <c r="C181" s="6">
        <v>1437.2</v>
      </c>
      <c r="D181" s="6">
        <v>1437.2</v>
      </c>
      <c r="E181" s="6">
        <v>0</v>
      </c>
      <c r="F181" s="12">
        <v>0</v>
      </c>
      <c r="G181" s="26">
        <v>0</v>
      </c>
      <c r="H181" s="12">
        <v>0</v>
      </c>
      <c r="I181" s="12">
        <v>0</v>
      </c>
      <c r="J181" s="6">
        <v>0</v>
      </c>
      <c r="K181" s="13"/>
    </row>
    <row r="182" spans="1:11" ht="63" x14ac:dyDescent="0.25">
      <c r="A182" s="7">
        <v>189</v>
      </c>
      <c r="B182" s="11" t="s">
        <v>120</v>
      </c>
      <c r="C182" s="6">
        <v>81883.23</v>
      </c>
      <c r="D182" s="6">
        <v>0</v>
      </c>
      <c r="E182" s="6">
        <v>56189.68</v>
      </c>
      <c r="F182" s="12">
        <v>24663.56</v>
      </c>
      <c r="G182" s="26">
        <f>G183</f>
        <v>1029.99</v>
      </c>
      <c r="H182" s="12">
        <v>0</v>
      </c>
      <c r="I182" s="12">
        <v>0</v>
      </c>
      <c r="J182" s="6">
        <v>0</v>
      </c>
      <c r="K182" s="6" t="s">
        <v>121</v>
      </c>
    </row>
    <row r="183" spans="1:11" ht="15.75" x14ac:dyDescent="0.25">
      <c r="A183" s="7">
        <v>190</v>
      </c>
      <c r="B183" s="11" t="s">
        <v>25</v>
      </c>
      <c r="C183" s="6">
        <v>81883.23</v>
      </c>
      <c r="D183" s="6">
        <v>0</v>
      </c>
      <c r="E183" s="6">
        <v>56189.68</v>
      </c>
      <c r="F183" s="12">
        <v>24663.56</v>
      </c>
      <c r="G183" s="34">
        <v>1029.99</v>
      </c>
      <c r="H183" s="12">
        <v>0</v>
      </c>
      <c r="I183" s="12">
        <v>0</v>
      </c>
      <c r="J183" s="6">
        <v>0</v>
      </c>
      <c r="K183" s="6"/>
    </row>
    <row r="184" spans="1:11" ht="15.75" x14ac:dyDescent="0.25">
      <c r="A184" s="7">
        <v>191</v>
      </c>
      <c r="B184" s="145" t="s">
        <v>99</v>
      </c>
      <c r="C184" s="146"/>
      <c r="D184" s="146"/>
      <c r="E184" s="146"/>
      <c r="F184" s="146"/>
      <c r="G184" s="146"/>
      <c r="H184" s="146"/>
      <c r="I184" s="146"/>
      <c r="J184" s="147"/>
      <c r="K184" s="5"/>
    </row>
    <row r="185" spans="1:11" ht="31.5" x14ac:dyDescent="0.25">
      <c r="A185" s="7">
        <v>192</v>
      </c>
      <c r="B185" s="39" t="s">
        <v>74</v>
      </c>
      <c r="C185" s="37">
        <f t="shared" ref="C185:C191" si="18">SUM(D185:J185)</f>
        <v>188437.31</v>
      </c>
      <c r="D185" s="37">
        <v>30763.35</v>
      </c>
      <c r="E185" s="37">
        <v>28575.32</v>
      </c>
      <c r="F185" s="37">
        <v>36080.239999999998</v>
      </c>
      <c r="G185" s="40">
        <f>G186+G187+G188</f>
        <v>36956.400000000001</v>
      </c>
      <c r="H185" s="37">
        <v>16046</v>
      </c>
      <c r="I185" s="37">
        <v>2350</v>
      </c>
      <c r="J185" s="37">
        <v>37666</v>
      </c>
      <c r="K185" s="6" t="s">
        <v>7</v>
      </c>
    </row>
    <row r="186" spans="1:11" ht="15.75" x14ac:dyDescent="0.25">
      <c r="A186" s="7">
        <v>193</v>
      </c>
      <c r="B186" s="39" t="s">
        <v>12</v>
      </c>
      <c r="C186" s="37">
        <f t="shared" si="18"/>
        <v>0</v>
      </c>
      <c r="D186" s="37">
        <v>0</v>
      </c>
      <c r="E186" s="37">
        <v>0</v>
      </c>
      <c r="F186" s="37">
        <v>0</v>
      </c>
      <c r="G186" s="40">
        <v>0</v>
      </c>
      <c r="H186" s="37">
        <v>0</v>
      </c>
      <c r="I186" s="37">
        <v>0</v>
      </c>
      <c r="J186" s="37">
        <v>0</v>
      </c>
      <c r="K186" s="6" t="s">
        <v>7</v>
      </c>
    </row>
    <row r="187" spans="1:11" ht="15.75" x14ac:dyDescent="0.25">
      <c r="A187" s="7">
        <v>194</v>
      </c>
      <c r="B187" s="39" t="s">
        <v>9</v>
      </c>
      <c r="C187" s="37">
        <f t="shared" si="18"/>
        <v>0</v>
      </c>
      <c r="D187" s="37">
        <v>0</v>
      </c>
      <c r="E187" s="37">
        <v>0</v>
      </c>
      <c r="F187" s="37">
        <v>0</v>
      </c>
      <c r="G187" s="40">
        <v>0</v>
      </c>
      <c r="H187" s="37">
        <v>0</v>
      </c>
      <c r="I187" s="37">
        <v>0</v>
      </c>
      <c r="J187" s="37">
        <v>0</v>
      </c>
      <c r="K187" s="6" t="s">
        <v>7</v>
      </c>
    </row>
    <row r="188" spans="1:11" ht="15.75" x14ac:dyDescent="0.25">
      <c r="A188" s="7">
        <v>195</v>
      </c>
      <c r="B188" s="39" t="s">
        <v>10</v>
      </c>
      <c r="C188" s="37">
        <f t="shared" si="18"/>
        <v>188437.31</v>
      </c>
      <c r="D188" s="37">
        <v>30763.35</v>
      </c>
      <c r="E188" s="37">
        <v>28575.32</v>
      </c>
      <c r="F188" s="37">
        <v>36080.239999999998</v>
      </c>
      <c r="G188" s="40">
        <f>G190+G192+G194+G198+G200+G202</f>
        <v>36956.400000000001</v>
      </c>
      <c r="H188" s="37">
        <v>16046</v>
      </c>
      <c r="I188" s="37">
        <v>2350</v>
      </c>
      <c r="J188" s="37">
        <v>37666</v>
      </c>
      <c r="K188" s="6" t="s">
        <v>7</v>
      </c>
    </row>
    <row r="189" spans="1:11" ht="63" x14ac:dyDescent="0.25">
      <c r="A189" s="7">
        <v>196</v>
      </c>
      <c r="B189" s="11" t="s">
        <v>120</v>
      </c>
      <c r="C189" s="6">
        <f t="shared" si="18"/>
        <v>2158.66</v>
      </c>
      <c r="D189" s="6">
        <v>0</v>
      </c>
      <c r="E189" s="6">
        <v>0</v>
      </c>
      <c r="F189" s="12">
        <v>0</v>
      </c>
      <c r="G189" s="26">
        <f>G190</f>
        <v>2158.66</v>
      </c>
      <c r="H189" s="12">
        <v>0</v>
      </c>
      <c r="I189" s="12">
        <v>0</v>
      </c>
      <c r="J189" s="6">
        <v>0</v>
      </c>
      <c r="K189" s="6" t="s">
        <v>121</v>
      </c>
    </row>
    <row r="190" spans="1:11" ht="15.75" x14ac:dyDescent="0.25">
      <c r="A190" s="7">
        <v>197</v>
      </c>
      <c r="B190" s="11" t="s">
        <v>25</v>
      </c>
      <c r="C190" s="6">
        <f t="shared" si="18"/>
        <v>2158.66</v>
      </c>
      <c r="D190" s="6">
        <v>0</v>
      </c>
      <c r="E190" s="6">
        <v>0</v>
      </c>
      <c r="F190" s="12">
        <v>0</v>
      </c>
      <c r="G190" s="31">
        <v>2158.66</v>
      </c>
      <c r="H190" s="12">
        <v>0</v>
      </c>
      <c r="I190" s="12">
        <v>0</v>
      </c>
      <c r="J190" s="6">
        <v>0</v>
      </c>
      <c r="K190" s="6"/>
    </row>
    <row r="191" spans="1:11" ht="94.5" x14ac:dyDescent="0.25">
      <c r="A191" s="7">
        <v>198</v>
      </c>
      <c r="B191" s="11" t="s">
        <v>122</v>
      </c>
      <c r="C191" s="6">
        <f t="shared" si="18"/>
        <v>147867.54</v>
      </c>
      <c r="D191" s="6">
        <v>29381.49</v>
      </c>
      <c r="E191" s="6">
        <v>22760.47</v>
      </c>
      <c r="F191" s="6">
        <v>29146.59</v>
      </c>
      <c r="G191" s="24">
        <f>G192</f>
        <v>28748.99</v>
      </c>
      <c r="H191" s="6">
        <v>10000</v>
      </c>
      <c r="I191" s="6">
        <v>0</v>
      </c>
      <c r="J191" s="6">
        <v>27830</v>
      </c>
      <c r="K191" s="6" t="s">
        <v>123</v>
      </c>
    </row>
    <row r="192" spans="1:11" ht="15.75" x14ac:dyDescent="0.25">
      <c r="A192" s="7">
        <v>199</v>
      </c>
      <c r="B192" s="11" t="s">
        <v>10</v>
      </c>
      <c r="C192" s="6">
        <f>SUM(D192:J192)</f>
        <v>147867.54</v>
      </c>
      <c r="D192" s="6">
        <v>29381.49</v>
      </c>
      <c r="E192" s="6">
        <v>22760.47</v>
      </c>
      <c r="F192" s="6">
        <v>29146.59</v>
      </c>
      <c r="G192" s="52">
        <v>28748.99</v>
      </c>
      <c r="H192" s="6">
        <v>10000</v>
      </c>
      <c r="I192" s="6">
        <v>0</v>
      </c>
      <c r="J192" s="6">
        <v>27830</v>
      </c>
      <c r="K192" s="6"/>
    </row>
    <row r="193" spans="1:11" ht="47.25" x14ac:dyDescent="0.25">
      <c r="A193" s="7">
        <v>200</v>
      </c>
      <c r="B193" s="11" t="s">
        <v>124</v>
      </c>
      <c r="C193" s="6">
        <f t="shared" ref="C193:C202" si="19">SUM(D193:J193)</f>
        <v>752.05</v>
      </c>
      <c r="D193" s="6">
        <v>0</v>
      </c>
      <c r="E193" s="15">
        <v>0</v>
      </c>
      <c r="F193" s="15">
        <v>49.33</v>
      </c>
      <c r="G193" s="27">
        <f>G194</f>
        <v>102.72</v>
      </c>
      <c r="H193" s="6">
        <v>500</v>
      </c>
      <c r="I193" s="6">
        <v>100</v>
      </c>
      <c r="J193" s="6">
        <v>0</v>
      </c>
      <c r="K193" s="6" t="s">
        <v>117</v>
      </c>
    </row>
    <row r="194" spans="1:11" ht="15.75" x14ac:dyDescent="0.25">
      <c r="A194" s="7">
        <v>201</v>
      </c>
      <c r="B194" s="11" t="s">
        <v>10</v>
      </c>
      <c r="C194" s="6">
        <f t="shared" si="19"/>
        <v>752.05</v>
      </c>
      <c r="D194" s="6">
        <v>0</v>
      </c>
      <c r="E194" s="15">
        <v>0</v>
      </c>
      <c r="F194" s="15">
        <v>49.33</v>
      </c>
      <c r="G194" s="53">
        <v>102.72</v>
      </c>
      <c r="H194" s="6">
        <v>500</v>
      </c>
      <c r="I194" s="6">
        <v>100</v>
      </c>
      <c r="J194" s="6">
        <v>0</v>
      </c>
      <c r="K194" s="6"/>
    </row>
    <row r="195" spans="1:11" ht="94.5" x14ac:dyDescent="0.25">
      <c r="A195" s="7">
        <v>209</v>
      </c>
      <c r="B195" s="11" t="s">
        <v>129</v>
      </c>
      <c r="C195" s="6">
        <f t="shared" si="19"/>
        <v>2807.81</v>
      </c>
      <c r="D195" s="6">
        <v>1156.81</v>
      </c>
      <c r="E195" s="6">
        <v>0</v>
      </c>
      <c r="F195" s="6">
        <v>0</v>
      </c>
      <c r="G195" s="24">
        <v>0</v>
      </c>
      <c r="H195" s="6">
        <v>0</v>
      </c>
      <c r="I195" s="6">
        <v>0</v>
      </c>
      <c r="J195" s="6">
        <v>1651</v>
      </c>
      <c r="K195" s="6" t="s">
        <v>130</v>
      </c>
    </row>
    <row r="196" spans="1:11" ht="15.75" x14ac:dyDescent="0.25">
      <c r="A196" s="7">
        <v>210</v>
      </c>
      <c r="B196" s="11" t="s">
        <v>10</v>
      </c>
      <c r="C196" s="6">
        <f t="shared" si="19"/>
        <v>2807.81</v>
      </c>
      <c r="D196" s="6">
        <v>1156.81</v>
      </c>
      <c r="E196" s="6">
        <v>0</v>
      </c>
      <c r="F196" s="6">
        <v>0</v>
      </c>
      <c r="G196" s="24">
        <v>0</v>
      </c>
      <c r="H196" s="6">
        <v>0</v>
      </c>
      <c r="I196" s="6">
        <v>0</v>
      </c>
      <c r="J196" s="6">
        <v>1651</v>
      </c>
      <c r="K196" s="6"/>
    </row>
    <row r="197" spans="1:11" ht="63" x14ac:dyDescent="0.25">
      <c r="A197" s="7">
        <v>211</v>
      </c>
      <c r="B197" s="11" t="s">
        <v>131</v>
      </c>
      <c r="C197" s="6">
        <f t="shared" si="19"/>
        <v>2796.3599999999997</v>
      </c>
      <c r="D197" s="6">
        <v>205.05</v>
      </c>
      <c r="E197" s="6">
        <v>148.85</v>
      </c>
      <c r="F197" s="6">
        <v>428</v>
      </c>
      <c r="G197" s="24">
        <f>G198</f>
        <v>247.46</v>
      </c>
      <c r="H197" s="6">
        <v>250</v>
      </c>
      <c r="I197" s="6">
        <v>250</v>
      </c>
      <c r="J197" s="6">
        <v>1267</v>
      </c>
      <c r="K197" s="6" t="s">
        <v>132</v>
      </c>
    </row>
    <row r="198" spans="1:11" ht="15.75" x14ac:dyDescent="0.25">
      <c r="A198" s="7">
        <v>212</v>
      </c>
      <c r="B198" s="11" t="s">
        <v>10</v>
      </c>
      <c r="C198" s="6">
        <f t="shared" si="19"/>
        <v>2796.3599999999997</v>
      </c>
      <c r="D198" s="6">
        <v>205.05</v>
      </c>
      <c r="E198" s="6">
        <v>148.85</v>
      </c>
      <c r="F198" s="6">
        <v>428</v>
      </c>
      <c r="G198" s="52">
        <v>247.46</v>
      </c>
      <c r="H198" s="6">
        <v>250</v>
      </c>
      <c r="I198" s="6">
        <v>250</v>
      </c>
      <c r="J198" s="6">
        <v>1267</v>
      </c>
      <c r="K198" s="6"/>
    </row>
    <row r="199" spans="1:11" ht="63" x14ac:dyDescent="0.25">
      <c r="A199" s="7">
        <v>213</v>
      </c>
      <c r="B199" s="11" t="s">
        <v>133</v>
      </c>
      <c r="C199" s="6">
        <f t="shared" si="19"/>
        <v>722.23</v>
      </c>
      <c r="D199" s="6">
        <v>20</v>
      </c>
      <c r="E199" s="6">
        <v>129.4</v>
      </c>
      <c r="F199" s="6">
        <v>179.53</v>
      </c>
      <c r="G199" s="24">
        <f>G200</f>
        <v>193.3</v>
      </c>
      <c r="H199" s="6">
        <v>200</v>
      </c>
      <c r="I199" s="6">
        <v>0</v>
      </c>
      <c r="J199" s="6">
        <v>0</v>
      </c>
      <c r="K199" s="6" t="s">
        <v>134</v>
      </c>
    </row>
    <row r="200" spans="1:11" ht="15.75" x14ac:dyDescent="0.25">
      <c r="A200" s="7">
        <v>214</v>
      </c>
      <c r="B200" s="11" t="s">
        <v>10</v>
      </c>
      <c r="C200" s="6">
        <f t="shared" si="19"/>
        <v>722.23</v>
      </c>
      <c r="D200" s="6">
        <v>20</v>
      </c>
      <c r="E200" s="6">
        <v>129.4</v>
      </c>
      <c r="F200" s="6">
        <v>179.53</v>
      </c>
      <c r="G200" s="34">
        <v>193.3</v>
      </c>
      <c r="H200" s="6">
        <v>200</v>
      </c>
      <c r="I200" s="6">
        <v>0</v>
      </c>
      <c r="J200" s="6">
        <v>0</v>
      </c>
      <c r="K200" s="6"/>
    </row>
    <row r="201" spans="1:11" ht="78.75" x14ac:dyDescent="0.25">
      <c r="A201" s="7">
        <v>215</v>
      </c>
      <c r="B201" s="11" t="s">
        <v>135</v>
      </c>
      <c r="C201" s="6">
        <f t="shared" si="19"/>
        <v>24414.66</v>
      </c>
      <c r="D201" s="6">
        <v>0</v>
      </c>
      <c r="E201" s="6">
        <v>5536.6</v>
      </c>
      <c r="F201" s="6">
        <v>6276.79</v>
      </c>
      <c r="G201" s="24">
        <f>G202</f>
        <v>5505.27</v>
      </c>
      <c r="H201" s="6">
        <v>5096</v>
      </c>
      <c r="I201" s="6">
        <v>2000</v>
      </c>
      <c r="J201" s="6">
        <v>0</v>
      </c>
      <c r="K201" s="6" t="s">
        <v>136</v>
      </c>
    </row>
    <row r="202" spans="1:11" ht="15.75" x14ac:dyDescent="0.25">
      <c r="A202" s="7">
        <v>216</v>
      </c>
      <c r="B202" s="11" t="s">
        <v>10</v>
      </c>
      <c r="C202" s="6">
        <f t="shared" si="19"/>
        <v>24414.66</v>
      </c>
      <c r="D202" s="6">
        <v>0</v>
      </c>
      <c r="E202" s="6">
        <v>5536.6</v>
      </c>
      <c r="F202" s="6">
        <v>6276.79</v>
      </c>
      <c r="G202" s="52">
        <v>5505.27</v>
      </c>
      <c r="H202" s="6">
        <v>5096</v>
      </c>
      <c r="I202" s="6">
        <v>2000</v>
      </c>
      <c r="J202" s="6">
        <v>0</v>
      </c>
      <c r="K202" s="6"/>
    </row>
    <row r="203" spans="1:11" ht="15.75" x14ac:dyDescent="0.25">
      <c r="A203" s="7">
        <v>217</v>
      </c>
      <c r="B203" s="152" t="s">
        <v>137</v>
      </c>
      <c r="C203" s="153"/>
      <c r="D203" s="153"/>
      <c r="E203" s="153"/>
      <c r="F203" s="153"/>
      <c r="G203" s="153"/>
      <c r="H203" s="153"/>
      <c r="I203" s="153"/>
      <c r="J203" s="154"/>
      <c r="K203" s="5"/>
    </row>
    <row r="204" spans="1:11" ht="31.5" x14ac:dyDescent="0.25">
      <c r="A204" s="7">
        <v>218</v>
      </c>
      <c r="B204" s="11" t="s">
        <v>73</v>
      </c>
      <c r="C204" s="6">
        <f t="shared" ref="C204:C206" si="20">SUM(D204:J204)</f>
        <v>867627.82</v>
      </c>
      <c r="D204" s="6">
        <v>157216.4</v>
      </c>
      <c r="E204" s="6">
        <v>126802.58</v>
      </c>
      <c r="F204" s="6">
        <v>235244.37</v>
      </c>
      <c r="G204" s="24">
        <f>SUM(G205:G207)</f>
        <v>143874.92999999996</v>
      </c>
      <c r="H204" s="6">
        <v>83042.41</v>
      </c>
      <c r="I204" s="6">
        <v>53167.13</v>
      </c>
      <c r="J204" s="6">
        <v>68280</v>
      </c>
      <c r="K204" s="6" t="s">
        <v>7</v>
      </c>
    </row>
    <row r="205" spans="1:11" ht="15.75" x14ac:dyDescent="0.25">
      <c r="A205" s="7">
        <v>219</v>
      </c>
      <c r="B205" s="11" t="s">
        <v>9</v>
      </c>
      <c r="C205" s="6">
        <f t="shared" si="20"/>
        <v>137708.69</v>
      </c>
      <c r="D205" s="6">
        <v>40982.199999999997</v>
      </c>
      <c r="E205" s="6">
        <v>3176.8</v>
      </c>
      <c r="F205" s="6">
        <v>83595.289999999994</v>
      </c>
      <c r="G205" s="24">
        <f>G210</f>
        <v>6498.8</v>
      </c>
      <c r="H205" s="6">
        <v>1723.2</v>
      </c>
      <c r="I205" s="6">
        <v>1732.4</v>
      </c>
      <c r="J205" s="6">
        <v>0</v>
      </c>
      <c r="K205" s="6" t="s">
        <v>7</v>
      </c>
    </row>
    <row r="206" spans="1:11" ht="15.75" x14ac:dyDescent="0.25">
      <c r="A206" s="7">
        <v>220</v>
      </c>
      <c r="B206" s="11" t="s">
        <v>10</v>
      </c>
      <c r="C206" s="6">
        <f t="shared" si="20"/>
        <v>729679.12999999989</v>
      </c>
      <c r="D206" s="6">
        <v>116234.2</v>
      </c>
      <c r="E206" s="6">
        <v>123625.78</v>
      </c>
      <c r="F206" s="6">
        <v>151649.07999999999</v>
      </c>
      <c r="G206" s="24">
        <f>G211</f>
        <v>137136.12999999998</v>
      </c>
      <c r="H206" s="6">
        <v>81319.210000000006</v>
      </c>
      <c r="I206" s="6">
        <v>51434.73</v>
      </c>
      <c r="J206" s="6">
        <v>68280</v>
      </c>
      <c r="K206" s="6" t="s">
        <v>7</v>
      </c>
    </row>
    <row r="207" spans="1:11" ht="31.5" x14ac:dyDescent="0.25">
      <c r="A207" s="7">
        <v>221</v>
      </c>
      <c r="B207" s="11" t="s">
        <v>225</v>
      </c>
      <c r="C207" s="6">
        <f>SUM(D207:J207)</f>
        <v>240</v>
      </c>
      <c r="D207" s="6"/>
      <c r="E207" s="6"/>
      <c r="F207" s="6"/>
      <c r="G207" s="24">
        <f>G212</f>
        <v>240</v>
      </c>
      <c r="H207" s="6"/>
      <c r="I207" s="6"/>
      <c r="J207" s="6"/>
      <c r="K207" s="6"/>
    </row>
    <row r="208" spans="1:11" ht="15.75" x14ac:dyDescent="0.25">
      <c r="A208" s="7">
        <v>222</v>
      </c>
      <c r="B208" s="145" t="s">
        <v>16</v>
      </c>
      <c r="C208" s="146"/>
      <c r="D208" s="146"/>
      <c r="E208" s="146"/>
      <c r="F208" s="146"/>
      <c r="G208" s="146"/>
      <c r="H208" s="146"/>
      <c r="I208" s="146"/>
      <c r="J208" s="147"/>
      <c r="K208" s="5"/>
    </row>
    <row r="209" spans="1:11" ht="31.5" x14ac:dyDescent="0.25">
      <c r="A209" s="7">
        <v>223</v>
      </c>
      <c r="B209" s="39" t="s">
        <v>103</v>
      </c>
      <c r="C209" s="37">
        <f t="shared" ref="C209:C233" si="21">SUM(D209:J209)</f>
        <v>867627.82</v>
      </c>
      <c r="D209" s="37">
        <v>157216.4</v>
      </c>
      <c r="E209" s="37">
        <v>126802.58</v>
      </c>
      <c r="F209" s="37">
        <v>235244.37</v>
      </c>
      <c r="G209" s="40">
        <f>SUM(G210:G212)</f>
        <v>143874.92999999996</v>
      </c>
      <c r="H209" s="37">
        <v>83042.41</v>
      </c>
      <c r="I209" s="37">
        <v>53167.13</v>
      </c>
      <c r="J209" s="37">
        <v>68280</v>
      </c>
      <c r="K209" s="6" t="s">
        <v>7</v>
      </c>
    </row>
    <row r="210" spans="1:11" ht="15.75" x14ac:dyDescent="0.25">
      <c r="A210" s="7">
        <v>224</v>
      </c>
      <c r="B210" s="39" t="s">
        <v>9</v>
      </c>
      <c r="C210" s="37">
        <f t="shared" si="21"/>
        <v>137708.69</v>
      </c>
      <c r="D210" s="37">
        <v>40982.199999999997</v>
      </c>
      <c r="E210" s="37">
        <v>3176.8</v>
      </c>
      <c r="F210" s="37">
        <v>83595.289999999994</v>
      </c>
      <c r="G210" s="40">
        <f>G240+G244</f>
        <v>6498.8</v>
      </c>
      <c r="H210" s="37">
        <v>1723.2</v>
      </c>
      <c r="I210" s="37">
        <v>1732.4</v>
      </c>
      <c r="J210" s="37">
        <v>0</v>
      </c>
      <c r="K210" s="6" t="s">
        <v>7</v>
      </c>
    </row>
    <row r="211" spans="1:11" ht="15.75" x14ac:dyDescent="0.25">
      <c r="A211" s="7">
        <v>225</v>
      </c>
      <c r="B211" s="39" t="s">
        <v>10</v>
      </c>
      <c r="C211" s="37">
        <f t="shared" si="21"/>
        <v>729679.12999999989</v>
      </c>
      <c r="D211" s="37">
        <v>116234.2</v>
      </c>
      <c r="E211" s="37">
        <v>123625.78</v>
      </c>
      <c r="F211" s="37">
        <v>151649.07999999999</v>
      </c>
      <c r="G211" s="40">
        <f>G219+G221+G234+G236+G238+G242+G245</f>
        <v>137136.12999999998</v>
      </c>
      <c r="H211" s="37">
        <v>81319.210000000006</v>
      </c>
      <c r="I211" s="37">
        <v>51434.73</v>
      </c>
      <c r="J211" s="37">
        <v>68280</v>
      </c>
      <c r="K211" s="6" t="s">
        <v>7</v>
      </c>
    </row>
    <row r="212" spans="1:11" ht="31.5" x14ac:dyDescent="0.25">
      <c r="A212" s="7">
        <v>226</v>
      </c>
      <c r="B212" s="11" t="s">
        <v>225</v>
      </c>
      <c r="C212" s="6">
        <f t="shared" si="21"/>
        <v>240</v>
      </c>
      <c r="D212" s="6"/>
      <c r="E212" s="6"/>
      <c r="F212" s="6"/>
      <c r="G212" s="24">
        <f>G246</f>
        <v>240</v>
      </c>
      <c r="H212" s="6"/>
      <c r="I212" s="6"/>
      <c r="J212" s="6"/>
      <c r="K212" s="6"/>
    </row>
    <row r="213" spans="1:11" ht="63" x14ac:dyDescent="0.25">
      <c r="A213" s="7">
        <v>227</v>
      </c>
      <c r="B213" s="11" t="s">
        <v>138</v>
      </c>
      <c r="C213" s="6">
        <f t="shared" si="21"/>
        <v>0</v>
      </c>
      <c r="D213" s="6">
        <v>0</v>
      </c>
      <c r="E213" s="6">
        <v>0</v>
      </c>
      <c r="F213" s="6">
        <v>0</v>
      </c>
      <c r="G213" s="24">
        <v>0</v>
      </c>
      <c r="H213" s="6">
        <v>0</v>
      </c>
      <c r="I213" s="6">
        <v>0</v>
      </c>
      <c r="J213" s="6">
        <v>0</v>
      </c>
      <c r="K213" s="6" t="s">
        <v>139</v>
      </c>
    </row>
    <row r="214" spans="1:11" ht="15.75" x14ac:dyDescent="0.25">
      <c r="A214" s="7">
        <v>228</v>
      </c>
      <c r="B214" s="11" t="s">
        <v>26</v>
      </c>
      <c r="C214" s="6">
        <f t="shared" si="21"/>
        <v>0</v>
      </c>
      <c r="D214" s="6">
        <v>0</v>
      </c>
      <c r="E214" s="6">
        <v>0</v>
      </c>
      <c r="F214" s="6">
        <v>0</v>
      </c>
      <c r="G214" s="30">
        <v>0</v>
      </c>
      <c r="H214" s="6">
        <v>0</v>
      </c>
      <c r="I214" s="6">
        <v>0</v>
      </c>
      <c r="J214" s="6">
        <v>0</v>
      </c>
      <c r="K214" s="6"/>
    </row>
    <row r="215" spans="1:11" ht="15.75" x14ac:dyDescent="0.25">
      <c r="A215" s="7">
        <v>229</v>
      </c>
      <c r="B215" s="11" t="s">
        <v>25</v>
      </c>
      <c r="C215" s="6">
        <f t="shared" si="21"/>
        <v>0</v>
      </c>
      <c r="D215" s="6">
        <v>0</v>
      </c>
      <c r="E215" s="6">
        <v>0</v>
      </c>
      <c r="F215" s="6">
        <v>0</v>
      </c>
      <c r="G215" s="30">
        <v>0</v>
      </c>
      <c r="H215" s="6">
        <v>0</v>
      </c>
      <c r="I215" s="6">
        <v>0</v>
      </c>
      <c r="J215" s="6">
        <v>0</v>
      </c>
      <c r="K215" s="6"/>
    </row>
    <row r="216" spans="1:11" ht="94.5" x14ac:dyDescent="0.25">
      <c r="A216" s="7">
        <v>230</v>
      </c>
      <c r="B216" s="11" t="s">
        <v>140</v>
      </c>
      <c r="C216" s="6">
        <f t="shared" si="21"/>
        <v>0</v>
      </c>
      <c r="D216" s="6">
        <v>0</v>
      </c>
      <c r="E216" s="6">
        <v>0</v>
      </c>
      <c r="F216" s="6">
        <v>0</v>
      </c>
      <c r="G216" s="24">
        <v>0</v>
      </c>
      <c r="H216" s="6">
        <v>0</v>
      </c>
      <c r="I216" s="6">
        <v>0</v>
      </c>
      <c r="J216" s="6">
        <v>0</v>
      </c>
      <c r="K216" s="6" t="s">
        <v>139</v>
      </c>
    </row>
    <row r="217" spans="1:11" ht="15.75" x14ac:dyDescent="0.25">
      <c r="A217" s="7">
        <v>231</v>
      </c>
      <c r="B217" s="11" t="s">
        <v>26</v>
      </c>
      <c r="C217" s="6">
        <f t="shared" si="21"/>
        <v>0</v>
      </c>
      <c r="D217" s="6">
        <v>0</v>
      </c>
      <c r="E217" s="6">
        <v>0</v>
      </c>
      <c r="F217" s="6">
        <v>0</v>
      </c>
      <c r="G217" s="30">
        <v>0</v>
      </c>
      <c r="H217" s="6">
        <v>0</v>
      </c>
      <c r="I217" s="6">
        <v>0</v>
      </c>
      <c r="J217" s="6">
        <v>0</v>
      </c>
      <c r="K217" s="6"/>
    </row>
    <row r="218" spans="1:11" ht="110.25" x14ac:dyDescent="0.25">
      <c r="A218" s="7">
        <v>232</v>
      </c>
      <c r="B218" s="11" t="s">
        <v>141</v>
      </c>
      <c r="C218" s="6">
        <f t="shared" si="21"/>
        <v>19165.52</v>
      </c>
      <c r="D218" s="6">
        <v>1957.01</v>
      </c>
      <c r="E218" s="6">
        <v>1693.9</v>
      </c>
      <c r="F218" s="6">
        <v>1549</v>
      </c>
      <c r="G218" s="24">
        <f>G219</f>
        <v>315.61</v>
      </c>
      <c r="H218" s="6">
        <v>0</v>
      </c>
      <c r="I218" s="6">
        <v>0</v>
      </c>
      <c r="J218" s="6">
        <v>13650</v>
      </c>
      <c r="K218" s="6" t="s">
        <v>139</v>
      </c>
    </row>
    <row r="219" spans="1:11" ht="15.75" x14ac:dyDescent="0.25">
      <c r="A219" s="7">
        <v>233</v>
      </c>
      <c r="B219" s="11" t="s">
        <v>10</v>
      </c>
      <c r="C219" s="6">
        <f t="shared" si="21"/>
        <v>19165.52</v>
      </c>
      <c r="D219" s="6">
        <v>1957.01</v>
      </c>
      <c r="E219" s="6">
        <v>1693.9</v>
      </c>
      <c r="F219" s="6">
        <v>1549</v>
      </c>
      <c r="G219" s="52">
        <v>315.61</v>
      </c>
      <c r="H219" s="6">
        <v>0</v>
      </c>
      <c r="I219" s="6">
        <v>0</v>
      </c>
      <c r="J219" s="6">
        <v>13650</v>
      </c>
      <c r="K219" s="13"/>
    </row>
    <row r="220" spans="1:11" ht="78.75" x14ac:dyDescent="0.25">
      <c r="A220" s="7">
        <v>234</v>
      </c>
      <c r="B220" s="11" t="s">
        <v>142</v>
      </c>
      <c r="C220" s="6">
        <f t="shared" si="21"/>
        <v>333639.11</v>
      </c>
      <c r="D220" s="6">
        <v>53811.22</v>
      </c>
      <c r="E220" s="6">
        <v>59009.49</v>
      </c>
      <c r="F220" s="6">
        <v>82913.119999999995</v>
      </c>
      <c r="G220" s="26">
        <f>G221</f>
        <v>55812.02</v>
      </c>
      <c r="H220" s="6">
        <v>30498.9</v>
      </c>
      <c r="I220" s="6">
        <v>21279.360000000001</v>
      </c>
      <c r="J220" s="6">
        <v>30315</v>
      </c>
      <c r="K220" s="6" t="s">
        <v>143</v>
      </c>
    </row>
    <row r="221" spans="1:11" ht="15.75" x14ac:dyDescent="0.25">
      <c r="A221" s="7">
        <v>235</v>
      </c>
      <c r="B221" s="11" t="s">
        <v>10</v>
      </c>
      <c r="C221" s="6">
        <f t="shared" si="21"/>
        <v>333639.11</v>
      </c>
      <c r="D221" s="6">
        <v>53811.22</v>
      </c>
      <c r="E221" s="6">
        <v>59009.49</v>
      </c>
      <c r="F221" s="6">
        <v>82913.119999999995</v>
      </c>
      <c r="G221" s="52">
        <v>55812.02</v>
      </c>
      <c r="H221" s="6">
        <v>30498.9</v>
      </c>
      <c r="I221" s="6">
        <v>21279.360000000001</v>
      </c>
      <c r="J221" s="6">
        <v>30315</v>
      </c>
      <c r="K221" s="6"/>
    </row>
    <row r="222" spans="1:11" ht="94.5" x14ac:dyDescent="0.25">
      <c r="A222" s="7">
        <v>236</v>
      </c>
      <c r="B222" s="11" t="s">
        <v>144</v>
      </c>
      <c r="C222" s="6">
        <f t="shared" si="21"/>
        <v>120353.49</v>
      </c>
      <c r="D222" s="6">
        <v>38469.800000000003</v>
      </c>
      <c r="E222" s="6">
        <v>0</v>
      </c>
      <c r="F222" s="6">
        <v>81883.69</v>
      </c>
      <c r="G222" s="24">
        <v>0</v>
      </c>
      <c r="H222" s="6">
        <v>0</v>
      </c>
      <c r="I222" s="6">
        <v>0</v>
      </c>
      <c r="J222" s="6">
        <v>0</v>
      </c>
      <c r="K222" s="6" t="s">
        <v>143</v>
      </c>
    </row>
    <row r="223" spans="1:11" ht="15.75" x14ac:dyDescent="0.25">
      <c r="A223" s="7">
        <v>237</v>
      </c>
      <c r="B223" s="11" t="s">
        <v>26</v>
      </c>
      <c r="C223" s="6">
        <f t="shared" si="21"/>
        <v>115469.8</v>
      </c>
      <c r="D223" s="6">
        <v>38469.800000000003</v>
      </c>
      <c r="E223" s="6">
        <v>0</v>
      </c>
      <c r="F223" s="6">
        <v>77000</v>
      </c>
      <c r="G223" s="30">
        <v>0</v>
      </c>
      <c r="H223" s="6">
        <v>0</v>
      </c>
      <c r="I223" s="6">
        <v>0</v>
      </c>
      <c r="J223" s="6">
        <v>0</v>
      </c>
      <c r="K223" s="6"/>
    </row>
    <row r="224" spans="1:11" ht="15.75" x14ac:dyDescent="0.25">
      <c r="A224" s="7">
        <v>238</v>
      </c>
      <c r="B224" s="11" t="s">
        <v>25</v>
      </c>
      <c r="C224" s="6">
        <f t="shared" si="21"/>
        <v>4883.6899999999996</v>
      </c>
      <c r="D224" s="6">
        <v>0</v>
      </c>
      <c r="E224" s="6">
        <v>0</v>
      </c>
      <c r="F224" s="6">
        <v>4883.6899999999996</v>
      </c>
      <c r="G224" s="30">
        <v>0</v>
      </c>
      <c r="H224" s="6">
        <v>0</v>
      </c>
      <c r="I224" s="6">
        <v>0</v>
      </c>
      <c r="J224" s="6">
        <v>0</v>
      </c>
      <c r="K224" s="6"/>
    </row>
    <row r="225" spans="1:11" ht="141.75" x14ac:dyDescent="0.25">
      <c r="A225" s="7">
        <v>239</v>
      </c>
      <c r="B225" s="11" t="s">
        <v>145</v>
      </c>
      <c r="C225" s="6">
        <f t="shared" si="21"/>
        <v>9794.2900000000009</v>
      </c>
      <c r="D225" s="6">
        <v>2512.42</v>
      </c>
      <c r="E225" s="6">
        <v>2581.87</v>
      </c>
      <c r="F225" s="6">
        <v>0</v>
      </c>
      <c r="G225" s="24">
        <f>G226</f>
        <v>0</v>
      </c>
      <c r="H225" s="6">
        <v>2350</v>
      </c>
      <c r="I225" s="6">
        <v>2350</v>
      </c>
      <c r="J225" s="6">
        <v>0</v>
      </c>
      <c r="K225" s="6" t="s">
        <v>146</v>
      </c>
    </row>
    <row r="226" spans="1:11" ht="15.75" x14ac:dyDescent="0.25">
      <c r="A226" s="7">
        <v>240</v>
      </c>
      <c r="B226" s="11" t="s">
        <v>10</v>
      </c>
      <c r="C226" s="6">
        <f t="shared" si="21"/>
        <v>9794.2900000000009</v>
      </c>
      <c r="D226" s="6">
        <v>2512.42</v>
      </c>
      <c r="E226" s="6">
        <v>2581.87</v>
      </c>
      <c r="F226" s="6">
        <v>0</v>
      </c>
      <c r="G226" s="34">
        <v>0</v>
      </c>
      <c r="H226" s="6">
        <v>2350</v>
      </c>
      <c r="I226" s="6">
        <v>2350</v>
      </c>
      <c r="J226" s="6">
        <v>0</v>
      </c>
      <c r="K226" s="6"/>
    </row>
    <row r="227" spans="1:11" ht="15.75" x14ac:dyDescent="0.25">
      <c r="A227" s="7">
        <v>241</v>
      </c>
      <c r="B227" s="11" t="s">
        <v>26</v>
      </c>
      <c r="C227" s="6">
        <f t="shared" si="21"/>
        <v>0</v>
      </c>
      <c r="D227" s="6">
        <v>0</v>
      </c>
      <c r="E227" s="6">
        <v>0</v>
      </c>
      <c r="F227" s="6">
        <v>0</v>
      </c>
      <c r="G227" s="24">
        <v>0</v>
      </c>
      <c r="H227" s="6">
        <v>0</v>
      </c>
      <c r="I227" s="6">
        <v>0</v>
      </c>
      <c r="J227" s="6">
        <v>0</v>
      </c>
      <c r="K227" s="6"/>
    </row>
    <row r="228" spans="1:11" ht="157.5" x14ac:dyDescent="0.25">
      <c r="A228" s="7">
        <v>242</v>
      </c>
      <c r="B228" s="11" t="s">
        <v>147</v>
      </c>
      <c r="C228" s="6">
        <f t="shared" si="21"/>
        <v>5094.3</v>
      </c>
      <c r="D228" s="6">
        <v>2512.4</v>
      </c>
      <c r="E228" s="6">
        <v>2581.9</v>
      </c>
      <c r="F228" s="6">
        <v>0</v>
      </c>
      <c r="G228" s="24">
        <v>0</v>
      </c>
      <c r="H228" s="6">
        <v>0</v>
      </c>
      <c r="I228" s="6">
        <v>0</v>
      </c>
      <c r="J228" s="6">
        <v>0</v>
      </c>
      <c r="K228" s="6" t="s">
        <v>146</v>
      </c>
    </row>
    <row r="229" spans="1:11" ht="15.75" x14ac:dyDescent="0.25">
      <c r="A229" s="7">
        <v>243</v>
      </c>
      <c r="B229" s="11" t="s">
        <v>63</v>
      </c>
      <c r="C229" s="6">
        <f t="shared" si="21"/>
        <v>5094.3</v>
      </c>
      <c r="D229" s="6">
        <v>2512.4</v>
      </c>
      <c r="E229" s="6">
        <v>2581.9</v>
      </c>
      <c r="F229" s="6">
        <v>0</v>
      </c>
      <c r="G229" s="30">
        <v>0</v>
      </c>
      <c r="H229" s="6">
        <v>0</v>
      </c>
      <c r="I229" s="6">
        <v>0</v>
      </c>
      <c r="J229" s="6">
        <v>0</v>
      </c>
      <c r="K229" s="6"/>
    </row>
    <row r="230" spans="1:11" ht="78.75" x14ac:dyDescent="0.25">
      <c r="A230" s="7">
        <v>244</v>
      </c>
      <c r="B230" s="11" t="s">
        <v>148</v>
      </c>
      <c r="C230" s="6">
        <f t="shared" si="21"/>
        <v>0</v>
      </c>
      <c r="D230" s="6">
        <v>0</v>
      </c>
      <c r="E230" s="6">
        <v>0</v>
      </c>
      <c r="F230" s="6">
        <v>0</v>
      </c>
      <c r="G230" s="24">
        <v>0</v>
      </c>
      <c r="H230" s="6">
        <v>0</v>
      </c>
      <c r="I230" s="6">
        <v>0</v>
      </c>
      <c r="J230" s="6">
        <v>0</v>
      </c>
      <c r="K230" s="6" t="s">
        <v>143</v>
      </c>
    </row>
    <row r="231" spans="1:11" ht="15.75" x14ac:dyDescent="0.25">
      <c r="A231" s="7">
        <v>245</v>
      </c>
      <c r="B231" s="11" t="s">
        <v>26</v>
      </c>
      <c r="C231" s="6">
        <f t="shared" si="21"/>
        <v>0</v>
      </c>
      <c r="D231" s="6">
        <v>0</v>
      </c>
      <c r="E231" s="6">
        <v>0</v>
      </c>
      <c r="F231" s="6">
        <v>0</v>
      </c>
      <c r="G231" s="24">
        <v>0</v>
      </c>
      <c r="H231" s="6">
        <v>0</v>
      </c>
      <c r="I231" s="6">
        <v>0</v>
      </c>
      <c r="J231" s="6">
        <v>0</v>
      </c>
      <c r="K231" s="6"/>
    </row>
    <row r="232" spans="1:11" ht="15.75" x14ac:dyDescent="0.25">
      <c r="A232" s="7">
        <v>246</v>
      </c>
      <c r="B232" s="11" t="s">
        <v>25</v>
      </c>
      <c r="C232" s="6">
        <f t="shared" si="21"/>
        <v>0</v>
      </c>
      <c r="D232" s="6">
        <v>0</v>
      </c>
      <c r="E232" s="6">
        <v>0</v>
      </c>
      <c r="F232" s="6">
        <v>0</v>
      </c>
      <c r="G232" s="24">
        <v>0</v>
      </c>
      <c r="H232" s="6">
        <v>0</v>
      </c>
      <c r="I232" s="6">
        <v>0</v>
      </c>
      <c r="J232" s="6">
        <v>0</v>
      </c>
      <c r="K232" s="6"/>
    </row>
    <row r="233" spans="1:11" ht="78.75" x14ac:dyDescent="0.25">
      <c r="A233" s="7">
        <v>247</v>
      </c>
      <c r="B233" s="11" t="s">
        <v>149</v>
      </c>
      <c r="C233" s="6">
        <f t="shared" si="21"/>
        <v>123953.40000000001</v>
      </c>
      <c r="D233" s="6">
        <v>27870.2</v>
      </c>
      <c r="E233" s="6">
        <v>26615.79</v>
      </c>
      <c r="F233" s="6">
        <v>25262.33</v>
      </c>
      <c r="G233" s="24">
        <f>G234</f>
        <v>26429.94</v>
      </c>
      <c r="H233" s="6">
        <v>14585.14</v>
      </c>
      <c r="I233" s="6">
        <v>0</v>
      </c>
      <c r="J233" s="6">
        <v>3190</v>
      </c>
      <c r="K233" s="6" t="s">
        <v>150</v>
      </c>
    </row>
    <row r="234" spans="1:11" ht="15.75" x14ac:dyDescent="0.25">
      <c r="A234" s="7">
        <v>248</v>
      </c>
      <c r="B234" s="11" t="s">
        <v>10</v>
      </c>
      <c r="C234" s="6">
        <f>SUM(D234:J234)</f>
        <v>123953.40000000001</v>
      </c>
      <c r="D234" s="6">
        <v>27870.2</v>
      </c>
      <c r="E234" s="6">
        <v>26615.79</v>
      </c>
      <c r="F234" s="6">
        <v>25262.33</v>
      </c>
      <c r="G234" s="52">
        <v>26429.94</v>
      </c>
      <c r="H234" s="6">
        <v>14585.14</v>
      </c>
      <c r="I234" s="6">
        <v>0</v>
      </c>
      <c r="J234" s="6">
        <v>3190</v>
      </c>
      <c r="K234" s="6"/>
    </row>
    <row r="235" spans="1:11" ht="63" x14ac:dyDescent="0.25">
      <c r="A235" s="7">
        <v>249</v>
      </c>
      <c r="B235" s="11" t="s">
        <v>151</v>
      </c>
      <c r="C235" s="6">
        <f t="shared" ref="C235:C246" si="22">SUM(D235:J235)</f>
        <v>71162.61</v>
      </c>
      <c r="D235" s="6">
        <v>8377.58</v>
      </c>
      <c r="E235" s="6">
        <v>9832.2800000000007</v>
      </c>
      <c r="F235" s="6">
        <v>15241.46</v>
      </c>
      <c r="G235" s="24">
        <f>G236</f>
        <v>20754.96</v>
      </c>
      <c r="H235" s="6">
        <v>8483.57</v>
      </c>
      <c r="I235" s="6">
        <v>2689.76</v>
      </c>
      <c r="J235" s="6">
        <v>5783</v>
      </c>
      <c r="K235" s="6" t="s">
        <v>152</v>
      </c>
    </row>
    <row r="236" spans="1:11" ht="15.75" x14ac:dyDescent="0.25">
      <c r="A236" s="7">
        <v>250</v>
      </c>
      <c r="B236" s="11" t="s">
        <v>10</v>
      </c>
      <c r="C236" s="6">
        <f t="shared" si="22"/>
        <v>71162.61</v>
      </c>
      <c r="D236" s="6">
        <v>8377.58</v>
      </c>
      <c r="E236" s="6">
        <v>9832.2800000000007</v>
      </c>
      <c r="F236" s="6">
        <v>15241.46</v>
      </c>
      <c r="G236" s="52">
        <v>20754.96</v>
      </c>
      <c r="H236" s="6">
        <v>8483.57</v>
      </c>
      <c r="I236" s="6">
        <v>2689.76</v>
      </c>
      <c r="J236" s="6">
        <v>5783</v>
      </c>
      <c r="K236" s="13"/>
    </row>
    <row r="237" spans="1:11" ht="78.75" x14ac:dyDescent="0.25">
      <c r="A237" s="7">
        <v>251</v>
      </c>
      <c r="B237" s="11" t="s">
        <v>153</v>
      </c>
      <c r="C237" s="6">
        <f t="shared" si="22"/>
        <v>166420.43</v>
      </c>
      <c r="D237" s="6">
        <v>21705.77</v>
      </c>
      <c r="E237" s="6">
        <v>23892.45</v>
      </c>
      <c r="F237" s="12">
        <v>26683.17</v>
      </c>
      <c r="G237" s="24">
        <f>G238</f>
        <v>28279.83</v>
      </c>
      <c r="H237" s="6">
        <v>25401.599999999999</v>
      </c>
      <c r="I237" s="6">
        <v>25115.61</v>
      </c>
      <c r="J237" s="6">
        <v>15342</v>
      </c>
      <c r="K237" s="6" t="s">
        <v>154</v>
      </c>
    </row>
    <row r="238" spans="1:11" ht="15.75" x14ac:dyDescent="0.25">
      <c r="A238" s="7">
        <v>252</v>
      </c>
      <c r="B238" s="11" t="s">
        <v>10</v>
      </c>
      <c r="C238" s="6">
        <f t="shared" si="22"/>
        <v>166420.43</v>
      </c>
      <c r="D238" s="6">
        <v>21705.77</v>
      </c>
      <c r="E238" s="6">
        <v>23892.45</v>
      </c>
      <c r="F238" s="12">
        <v>26683.17</v>
      </c>
      <c r="G238" s="52">
        <v>28279.83</v>
      </c>
      <c r="H238" s="6">
        <v>25401.599999999999</v>
      </c>
      <c r="I238" s="6">
        <v>25115.61</v>
      </c>
      <c r="J238" s="6">
        <v>15342</v>
      </c>
      <c r="K238" s="6"/>
    </row>
    <row r="239" spans="1:11" ht="126" x14ac:dyDescent="0.25">
      <c r="A239" s="7">
        <v>253</v>
      </c>
      <c r="B239" s="11" t="s">
        <v>155</v>
      </c>
      <c r="C239" s="6">
        <f t="shared" si="22"/>
        <v>7478.4</v>
      </c>
      <c r="D239" s="6">
        <v>0</v>
      </c>
      <c r="E239" s="6">
        <v>594.9</v>
      </c>
      <c r="F239" s="6">
        <v>1711.6</v>
      </c>
      <c r="G239" s="24">
        <v>1716.3</v>
      </c>
      <c r="H239" s="6">
        <v>1723.2</v>
      </c>
      <c r="I239" s="6">
        <v>1732.4</v>
      </c>
      <c r="J239" s="6">
        <v>0</v>
      </c>
      <c r="K239" s="6" t="s">
        <v>156</v>
      </c>
    </row>
    <row r="240" spans="1:11" ht="15.75" x14ac:dyDescent="0.25">
      <c r="A240" s="7">
        <v>254</v>
      </c>
      <c r="B240" s="11" t="s">
        <v>63</v>
      </c>
      <c r="C240" s="6">
        <f t="shared" si="22"/>
        <v>7478.4</v>
      </c>
      <c r="D240" s="6">
        <v>0</v>
      </c>
      <c r="E240" s="6">
        <v>594.9</v>
      </c>
      <c r="F240" s="6">
        <v>1711.6</v>
      </c>
      <c r="G240" s="30">
        <v>1716.3</v>
      </c>
      <c r="H240" s="6">
        <v>1723.2</v>
      </c>
      <c r="I240" s="6">
        <v>1732.4</v>
      </c>
      <c r="J240" s="6">
        <v>0</v>
      </c>
      <c r="K240" s="6"/>
    </row>
    <row r="241" spans="1:11" ht="47.25" x14ac:dyDescent="0.25">
      <c r="A241" s="7">
        <v>255</v>
      </c>
      <c r="B241" s="16" t="s">
        <v>157</v>
      </c>
      <c r="C241" s="6">
        <f t="shared" si="22"/>
        <v>15</v>
      </c>
      <c r="D241" s="6">
        <v>0</v>
      </c>
      <c r="E241" s="6">
        <v>0</v>
      </c>
      <c r="F241" s="6">
        <v>0</v>
      </c>
      <c r="G241" s="24">
        <f>G242</f>
        <v>15</v>
      </c>
      <c r="H241" s="6">
        <v>0</v>
      </c>
      <c r="I241" s="6">
        <v>0</v>
      </c>
      <c r="J241" s="6">
        <v>0</v>
      </c>
      <c r="K241" s="6" t="s">
        <v>158</v>
      </c>
    </row>
    <row r="242" spans="1:11" ht="15.75" x14ac:dyDescent="0.25">
      <c r="A242" s="7">
        <v>256</v>
      </c>
      <c r="B242" s="16" t="s">
        <v>25</v>
      </c>
      <c r="C242" s="6">
        <f t="shared" si="22"/>
        <v>15</v>
      </c>
      <c r="D242" s="6">
        <v>0</v>
      </c>
      <c r="E242" s="6">
        <v>0</v>
      </c>
      <c r="F242" s="6">
        <v>0</v>
      </c>
      <c r="G242" s="52">
        <v>15</v>
      </c>
      <c r="H242" s="6">
        <v>0</v>
      </c>
      <c r="I242" s="6">
        <v>0</v>
      </c>
      <c r="J242" s="6">
        <v>0</v>
      </c>
      <c r="K242" s="6"/>
    </row>
    <row r="243" spans="1:11" ht="63" x14ac:dyDescent="0.25">
      <c r="A243" s="7">
        <v>260</v>
      </c>
      <c r="B243" s="11" t="s">
        <v>224</v>
      </c>
      <c r="C243" s="6">
        <f t="shared" si="22"/>
        <v>10551.27</v>
      </c>
      <c r="D243" s="6"/>
      <c r="E243" s="6"/>
      <c r="F243" s="6"/>
      <c r="G243" s="30">
        <f>G244+G245+G246</f>
        <v>10551.27</v>
      </c>
      <c r="H243" s="6"/>
      <c r="I243" s="6"/>
      <c r="J243" s="6"/>
      <c r="K243" s="6" t="s">
        <v>228</v>
      </c>
    </row>
    <row r="244" spans="1:11" ht="15.75" x14ac:dyDescent="0.25">
      <c r="A244" s="7">
        <v>261</v>
      </c>
      <c r="B244" s="11" t="s">
        <v>63</v>
      </c>
      <c r="C244" s="6">
        <f t="shared" si="22"/>
        <v>4782.5</v>
      </c>
      <c r="D244" s="6"/>
      <c r="E244" s="6"/>
      <c r="F244" s="6"/>
      <c r="G244" s="34">
        <v>4782.5</v>
      </c>
      <c r="H244" s="6"/>
      <c r="I244" s="6"/>
      <c r="J244" s="6"/>
      <c r="K244" s="6"/>
    </row>
    <row r="245" spans="1:11" ht="15.75" x14ac:dyDescent="0.25">
      <c r="A245" s="7">
        <v>262</v>
      </c>
      <c r="B245" s="11" t="s">
        <v>25</v>
      </c>
      <c r="C245" s="6">
        <f t="shared" si="22"/>
        <v>5528.77</v>
      </c>
      <c r="D245" s="6"/>
      <c r="E245" s="6"/>
      <c r="F245" s="6"/>
      <c r="G245" s="52">
        <v>5528.77</v>
      </c>
      <c r="H245" s="6"/>
      <c r="I245" s="6"/>
      <c r="J245" s="6"/>
      <c r="K245" s="6"/>
    </row>
    <row r="246" spans="1:11" ht="31.5" x14ac:dyDescent="0.25">
      <c r="A246" s="7">
        <v>263</v>
      </c>
      <c r="B246" s="11" t="s">
        <v>225</v>
      </c>
      <c r="C246" s="6">
        <f t="shared" si="22"/>
        <v>240</v>
      </c>
      <c r="D246" s="6"/>
      <c r="E246" s="6"/>
      <c r="F246" s="6"/>
      <c r="G246" s="34">
        <v>240</v>
      </c>
      <c r="H246" s="6"/>
      <c r="I246" s="6"/>
      <c r="J246" s="6"/>
      <c r="K246" s="6"/>
    </row>
    <row r="247" spans="1:11" ht="15.75" x14ac:dyDescent="0.25">
      <c r="A247" s="7">
        <v>264</v>
      </c>
      <c r="B247" s="152" t="s">
        <v>161</v>
      </c>
      <c r="C247" s="153"/>
      <c r="D247" s="153"/>
      <c r="E247" s="153"/>
      <c r="F247" s="153"/>
      <c r="G247" s="153"/>
      <c r="H247" s="153"/>
      <c r="I247" s="153"/>
      <c r="J247" s="154"/>
      <c r="K247" s="5"/>
    </row>
    <row r="248" spans="1:11" ht="31.5" x14ac:dyDescent="0.25">
      <c r="A248" s="7">
        <v>265</v>
      </c>
      <c r="B248" s="11" t="s">
        <v>73</v>
      </c>
      <c r="C248" s="6">
        <f t="shared" ref="C248:C250" si="23">SUM(D248:J248)</f>
        <v>531897.973</v>
      </c>
      <c r="D248" s="6">
        <v>71108.11</v>
      </c>
      <c r="E248" s="6">
        <v>73931.23</v>
      </c>
      <c r="F248" s="6">
        <v>82834.98</v>
      </c>
      <c r="G248" s="24">
        <f>G249+G250</f>
        <v>88661.933000000005</v>
      </c>
      <c r="H248" s="6">
        <v>75337.960000000006</v>
      </c>
      <c r="I248" s="6">
        <v>75264.56</v>
      </c>
      <c r="J248" s="6">
        <v>64759.199999999997</v>
      </c>
      <c r="K248" s="6" t="s">
        <v>7</v>
      </c>
    </row>
    <row r="249" spans="1:11" ht="15.75" x14ac:dyDescent="0.25">
      <c r="A249" s="7">
        <v>266</v>
      </c>
      <c r="B249" s="11" t="s">
        <v>9</v>
      </c>
      <c r="C249" s="6">
        <f t="shared" si="23"/>
        <v>1933</v>
      </c>
      <c r="D249" s="6">
        <v>285</v>
      </c>
      <c r="E249" s="6">
        <v>303</v>
      </c>
      <c r="F249" s="6">
        <v>325</v>
      </c>
      <c r="G249" s="24">
        <f>G253</f>
        <v>338</v>
      </c>
      <c r="H249" s="6">
        <v>341</v>
      </c>
      <c r="I249" s="6">
        <v>341</v>
      </c>
      <c r="J249" s="6">
        <v>0</v>
      </c>
      <c r="K249" s="6" t="s">
        <v>7</v>
      </c>
    </row>
    <row r="250" spans="1:11" ht="15.75" x14ac:dyDescent="0.25">
      <c r="A250" s="7">
        <v>267</v>
      </c>
      <c r="B250" s="11" t="s">
        <v>10</v>
      </c>
      <c r="C250" s="6">
        <f t="shared" si="23"/>
        <v>529964.973</v>
      </c>
      <c r="D250" s="6">
        <v>70823.11</v>
      </c>
      <c r="E250" s="6">
        <v>73628.23</v>
      </c>
      <c r="F250" s="6">
        <v>82509.98</v>
      </c>
      <c r="G250" s="24">
        <f>G254</f>
        <v>88323.933000000005</v>
      </c>
      <c r="H250" s="6">
        <v>74996.960000000006</v>
      </c>
      <c r="I250" s="6">
        <v>74923.56</v>
      </c>
      <c r="J250" s="6">
        <v>64759.199999999997</v>
      </c>
      <c r="K250" s="6" t="s">
        <v>7</v>
      </c>
    </row>
    <row r="251" spans="1:11" ht="15.75" x14ac:dyDescent="0.25">
      <c r="A251" s="7">
        <v>268</v>
      </c>
      <c r="B251" s="145" t="s">
        <v>16</v>
      </c>
      <c r="C251" s="146"/>
      <c r="D251" s="146"/>
      <c r="E251" s="146"/>
      <c r="F251" s="146"/>
      <c r="G251" s="146"/>
      <c r="H251" s="146"/>
      <c r="I251" s="146"/>
      <c r="J251" s="147"/>
      <c r="K251" s="5"/>
    </row>
    <row r="252" spans="1:11" ht="31.5" x14ac:dyDescent="0.25">
      <c r="A252" s="7">
        <v>269</v>
      </c>
      <c r="B252" s="39" t="s">
        <v>103</v>
      </c>
      <c r="C252" s="37">
        <f t="shared" ref="C252:C264" si="24">SUM(D252:J252)</f>
        <v>531897.973</v>
      </c>
      <c r="D252" s="37">
        <v>71108.11</v>
      </c>
      <c r="E252" s="37">
        <v>73931.23</v>
      </c>
      <c r="F252" s="37">
        <v>82834.98</v>
      </c>
      <c r="G252" s="40">
        <f>SUM(G253:G254)</f>
        <v>88661.933000000005</v>
      </c>
      <c r="H252" s="37">
        <v>75337.960000000006</v>
      </c>
      <c r="I252" s="37">
        <v>75264.56</v>
      </c>
      <c r="J252" s="37">
        <v>64759.199999999997</v>
      </c>
      <c r="K252" s="6" t="s">
        <v>7</v>
      </c>
    </row>
    <row r="253" spans="1:11" ht="15.75" x14ac:dyDescent="0.25">
      <c r="A253" s="7">
        <v>270</v>
      </c>
      <c r="B253" s="39" t="s">
        <v>9</v>
      </c>
      <c r="C253" s="37">
        <f t="shared" si="24"/>
        <v>1933</v>
      </c>
      <c r="D253" s="37">
        <v>285</v>
      </c>
      <c r="E253" s="37">
        <v>303</v>
      </c>
      <c r="F253" s="37">
        <v>325</v>
      </c>
      <c r="G253" s="40">
        <f>G264</f>
        <v>338</v>
      </c>
      <c r="H253" s="37">
        <v>341</v>
      </c>
      <c r="I253" s="37">
        <v>341</v>
      </c>
      <c r="J253" s="37">
        <v>0</v>
      </c>
      <c r="K253" s="6" t="s">
        <v>7</v>
      </c>
    </row>
    <row r="254" spans="1:11" ht="15.75" x14ac:dyDescent="0.25">
      <c r="A254" s="7">
        <v>271</v>
      </c>
      <c r="B254" s="39" t="s">
        <v>10</v>
      </c>
      <c r="C254" s="37">
        <f t="shared" si="24"/>
        <v>529964.973</v>
      </c>
      <c r="D254" s="37">
        <v>70823.11</v>
      </c>
      <c r="E254" s="37">
        <v>73628.23</v>
      </c>
      <c r="F254" s="37">
        <v>82509.98</v>
      </c>
      <c r="G254" s="40">
        <f>G256+G258+G260+G262</f>
        <v>88323.933000000005</v>
      </c>
      <c r="H254" s="37">
        <v>74996.960000000006</v>
      </c>
      <c r="I254" s="37">
        <v>74923.56</v>
      </c>
      <c r="J254" s="37">
        <v>64759.199999999997</v>
      </c>
      <c r="K254" s="6"/>
    </row>
    <row r="255" spans="1:11" ht="47.25" x14ac:dyDescent="0.25">
      <c r="A255" s="7">
        <v>272</v>
      </c>
      <c r="B255" s="11" t="s">
        <v>162</v>
      </c>
      <c r="C255" s="6">
        <f t="shared" si="24"/>
        <v>9865.2999999999993</v>
      </c>
      <c r="D255" s="6">
        <v>1328.2</v>
      </c>
      <c r="E255" s="6">
        <v>1444.12</v>
      </c>
      <c r="F255" s="6">
        <v>1322.47</v>
      </c>
      <c r="G255" s="24">
        <f>G256</f>
        <v>1477.69</v>
      </c>
      <c r="H255" s="6">
        <v>1482.31</v>
      </c>
      <c r="I255" s="6">
        <v>1482.31</v>
      </c>
      <c r="J255" s="6">
        <v>1328.2</v>
      </c>
      <c r="K255" s="6" t="s">
        <v>163</v>
      </c>
    </row>
    <row r="256" spans="1:11" ht="15.75" x14ac:dyDescent="0.25">
      <c r="A256" s="7">
        <v>273</v>
      </c>
      <c r="B256" s="11" t="s">
        <v>10</v>
      </c>
      <c r="C256" s="6">
        <f t="shared" si="24"/>
        <v>9865.2999999999993</v>
      </c>
      <c r="D256" s="6">
        <v>1328.2</v>
      </c>
      <c r="E256" s="6">
        <v>1444.12</v>
      </c>
      <c r="F256" s="6">
        <v>1322.47</v>
      </c>
      <c r="G256" s="52">
        <v>1477.69</v>
      </c>
      <c r="H256" s="6">
        <v>1482.31</v>
      </c>
      <c r="I256" s="6">
        <v>1482.31</v>
      </c>
      <c r="J256" s="6">
        <v>1328.2</v>
      </c>
      <c r="K256" s="6"/>
    </row>
    <row r="257" spans="1:11" ht="78.75" x14ac:dyDescent="0.25">
      <c r="A257" s="7">
        <v>274</v>
      </c>
      <c r="B257" s="11" t="s">
        <v>164</v>
      </c>
      <c r="C257" s="6">
        <f t="shared" si="24"/>
        <v>303528.76</v>
      </c>
      <c r="D257" s="6">
        <v>39344.589999999997</v>
      </c>
      <c r="E257" s="6">
        <v>41576.21</v>
      </c>
      <c r="F257" s="6">
        <v>46143.41</v>
      </c>
      <c r="G257" s="24">
        <f>G258</f>
        <v>48176.79</v>
      </c>
      <c r="H257" s="6">
        <v>46363.98</v>
      </c>
      <c r="I257" s="6">
        <v>46363.98</v>
      </c>
      <c r="J257" s="6">
        <v>35559.800000000003</v>
      </c>
      <c r="K257" s="6" t="s">
        <v>163</v>
      </c>
    </row>
    <row r="258" spans="1:11" ht="15.75" x14ac:dyDescent="0.25">
      <c r="A258" s="7">
        <v>275</v>
      </c>
      <c r="B258" s="11" t="s">
        <v>10</v>
      </c>
      <c r="C258" s="6">
        <f t="shared" si="24"/>
        <v>303528.76</v>
      </c>
      <c r="D258" s="6">
        <v>39344.589999999997</v>
      </c>
      <c r="E258" s="6">
        <v>41576.21</v>
      </c>
      <c r="F258" s="6">
        <v>46143.41</v>
      </c>
      <c r="G258" s="52">
        <v>48176.79</v>
      </c>
      <c r="H258" s="6">
        <v>46363.98</v>
      </c>
      <c r="I258" s="6">
        <v>46363.98</v>
      </c>
      <c r="J258" s="6">
        <v>35559.800000000003</v>
      </c>
      <c r="K258" s="6"/>
    </row>
    <row r="259" spans="1:11" ht="94.5" x14ac:dyDescent="0.25">
      <c r="A259" s="7">
        <v>276</v>
      </c>
      <c r="B259" s="11" t="s">
        <v>165</v>
      </c>
      <c r="C259" s="6">
        <f t="shared" si="24"/>
        <v>213211.93999999997</v>
      </c>
      <c r="D259" s="6">
        <v>29689.95</v>
      </c>
      <c r="E259" s="6">
        <v>30069</v>
      </c>
      <c r="F259" s="6">
        <v>34544.1</v>
      </c>
      <c r="G259" s="24">
        <f>G260</f>
        <v>38159.75</v>
      </c>
      <c r="H259" s="6">
        <v>26800.67</v>
      </c>
      <c r="I259" s="6">
        <v>26727.27</v>
      </c>
      <c r="J259" s="6">
        <v>27221.200000000001</v>
      </c>
      <c r="K259" s="6" t="s">
        <v>166</v>
      </c>
    </row>
    <row r="260" spans="1:11" ht="15.75" x14ac:dyDescent="0.25">
      <c r="A260" s="7">
        <v>277</v>
      </c>
      <c r="B260" s="11" t="s">
        <v>10</v>
      </c>
      <c r="C260" s="6">
        <f t="shared" si="24"/>
        <v>213211.93999999997</v>
      </c>
      <c r="D260" s="6">
        <v>29689.95</v>
      </c>
      <c r="E260" s="6">
        <v>30069</v>
      </c>
      <c r="F260" s="6">
        <v>34544.1</v>
      </c>
      <c r="G260" s="52">
        <v>38159.75</v>
      </c>
      <c r="H260" s="6">
        <v>26800.67</v>
      </c>
      <c r="I260" s="6">
        <v>26727.27</v>
      </c>
      <c r="J260" s="6">
        <v>27221.200000000001</v>
      </c>
      <c r="K260" s="6"/>
    </row>
    <row r="261" spans="1:11" ht="63" x14ac:dyDescent="0.25">
      <c r="A261" s="7">
        <v>278</v>
      </c>
      <c r="B261" s="11" t="s">
        <v>167</v>
      </c>
      <c r="C261" s="6">
        <f t="shared" si="24"/>
        <v>3358.973</v>
      </c>
      <c r="D261" s="6">
        <v>460.37</v>
      </c>
      <c r="E261" s="6">
        <v>538.9</v>
      </c>
      <c r="F261" s="6">
        <v>500</v>
      </c>
      <c r="G261" s="24">
        <f>G262</f>
        <v>509.70299999999997</v>
      </c>
      <c r="H261" s="6">
        <v>350</v>
      </c>
      <c r="I261" s="6">
        <v>350</v>
      </c>
      <c r="J261" s="6">
        <v>650</v>
      </c>
      <c r="K261" s="6" t="s">
        <v>168</v>
      </c>
    </row>
    <row r="262" spans="1:11" ht="15.75" x14ac:dyDescent="0.25">
      <c r="A262" s="7">
        <v>279</v>
      </c>
      <c r="B262" s="11" t="s">
        <v>10</v>
      </c>
      <c r="C262" s="6">
        <f t="shared" si="24"/>
        <v>3358.973</v>
      </c>
      <c r="D262" s="6">
        <v>460.37</v>
      </c>
      <c r="E262" s="6">
        <v>538.9</v>
      </c>
      <c r="F262" s="6">
        <v>500</v>
      </c>
      <c r="G262" s="30">
        <v>509.70299999999997</v>
      </c>
      <c r="H262" s="6">
        <v>350</v>
      </c>
      <c r="I262" s="6">
        <v>350</v>
      </c>
      <c r="J262" s="6">
        <v>650</v>
      </c>
      <c r="K262" s="13"/>
    </row>
    <row r="263" spans="1:11" ht="157.5" x14ac:dyDescent="0.25">
      <c r="A263" s="7">
        <v>280</v>
      </c>
      <c r="B263" s="11" t="s">
        <v>169</v>
      </c>
      <c r="C263" s="6">
        <f t="shared" si="24"/>
        <v>1933</v>
      </c>
      <c r="D263" s="6">
        <v>285</v>
      </c>
      <c r="E263" s="6">
        <v>303</v>
      </c>
      <c r="F263" s="6">
        <v>325</v>
      </c>
      <c r="G263" s="24">
        <f>G264</f>
        <v>338</v>
      </c>
      <c r="H263" s="6">
        <v>341</v>
      </c>
      <c r="I263" s="6">
        <v>341</v>
      </c>
      <c r="J263" s="6">
        <v>0</v>
      </c>
      <c r="K263" s="6" t="s">
        <v>168</v>
      </c>
    </row>
    <row r="264" spans="1:11" ht="15.75" x14ac:dyDescent="0.25">
      <c r="A264" s="7">
        <v>281</v>
      </c>
      <c r="B264" s="11" t="s">
        <v>26</v>
      </c>
      <c r="C264" s="6">
        <f t="shared" si="24"/>
        <v>1933</v>
      </c>
      <c r="D264" s="6">
        <v>285</v>
      </c>
      <c r="E264" s="6">
        <v>303</v>
      </c>
      <c r="F264" s="6">
        <v>325</v>
      </c>
      <c r="G264" s="30">
        <v>338</v>
      </c>
      <c r="H264" s="6">
        <v>341</v>
      </c>
      <c r="I264" s="6">
        <v>341</v>
      </c>
      <c r="J264" s="6">
        <v>0</v>
      </c>
      <c r="K264" s="6"/>
    </row>
    <row r="265" spans="1:11" ht="15.75" x14ac:dyDescent="0.25">
      <c r="A265" s="7">
        <v>282</v>
      </c>
      <c r="B265" s="152" t="s">
        <v>170</v>
      </c>
      <c r="C265" s="153"/>
      <c r="D265" s="153"/>
      <c r="E265" s="153"/>
      <c r="F265" s="153"/>
      <c r="G265" s="153"/>
      <c r="H265" s="153"/>
      <c r="I265" s="153"/>
      <c r="J265" s="154"/>
      <c r="K265" s="5"/>
    </row>
    <row r="266" spans="1:11" ht="31.5" x14ac:dyDescent="0.25">
      <c r="A266" s="7">
        <v>283</v>
      </c>
      <c r="B266" s="11" t="s">
        <v>73</v>
      </c>
      <c r="C266" s="6">
        <f t="shared" ref="C266:C267" si="25">SUM(D266:J266)</f>
        <v>18144.509999999998</v>
      </c>
      <c r="D266" s="6">
        <v>4.34</v>
      </c>
      <c r="E266" s="6">
        <v>33.270000000000003</v>
      </c>
      <c r="F266" s="6">
        <v>1359</v>
      </c>
      <c r="G266" s="24">
        <f>G267</f>
        <v>327</v>
      </c>
      <c r="H266" s="6">
        <v>100</v>
      </c>
      <c r="I266" s="6">
        <v>100</v>
      </c>
      <c r="J266" s="6">
        <v>16220.9</v>
      </c>
      <c r="K266" s="6" t="s">
        <v>7</v>
      </c>
    </row>
    <row r="267" spans="1:11" ht="15.75" x14ac:dyDescent="0.25">
      <c r="A267" s="7">
        <v>284</v>
      </c>
      <c r="B267" s="11" t="s">
        <v>10</v>
      </c>
      <c r="C267" s="6">
        <f t="shared" si="25"/>
        <v>18144.509999999998</v>
      </c>
      <c r="D267" s="6">
        <v>4.34</v>
      </c>
      <c r="E267" s="6">
        <v>33.270000000000003</v>
      </c>
      <c r="F267" s="6">
        <v>1359</v>
      </c>
      <c r="G267" s="24">
        <f>G270</f>
        <v>327</v>
      </c>
      <c r="H267" s="6">
        <v>100</v>
      </c>
      <c r="I267" s="6">
        <v>100</v>
      </c>
      <c r="J267" s="6">
        <v>16220.9</v>
      </c>
      <c r="K267" s="6" t="s">
        <v>7</v>
      </c>
    </row>
    <row r="268" spans="1:11" ht="15.75" x14ac:dyDescent="0.25">
      <c r="A268" s="7">
        <v>285</v>
      </c>
      <c r="B268" s="145" t="s">
        <v>16</v>
      </c>
      <c r="C268" s="146"/>
      <c r="D268" s="146"/>
      <c r="E268" s="146"/>
      <c r="F268" s="146"/>
      <c r="G268" s="146"/>
      <c r="H268" s="146"/>
      <c r="I268" s="146"/>
      <c r="J268" s="147"/>
      <c r="K268" s="5"/>
    </row>
    <row r="269" spans="1:11" ht="31.5" x14ac:dyDescent="0.25">
      <c r="A269" s="7">
        <v>286</v>
      </c>
      <c r="B269" s="39" t="s">
        <v>103</v>
      </c>
      <c r="C269" s="37">
        <f t="shared" ref="C269:C271" si="26">SUM(D269:J269)</f>
        <v>18144.509999999998</v>
      </c>
      <c r="D269" s="37">
        <v>4.34</v>
      </c>
      <c r="E269" s="37">
        <v>33.270000000000003</v>
      </c>
      <c r="F269" s="37">
        <v>1359</v>
      </c>
      <c r="G269" s="40">
        <f>G270</f>
        <v>327</v>
      </c>
      <c r="H269" s="37">
        <v>100</v>
      </c>
      <c r="I269" s="37">
        <v>100</v>
      </c>
      <c r="J269" s="37">
        <v>16220.9</v>
      </c>
      <c r="K269" s="6" t="s">
        <v>7</v>
      </c>
    </row>
    <row r="270" spans="1:11" ht="15.75" x14ac:dyDescent="0.25">
      <c r="A270" s="7">
        <v>287</v>
      </c>
      <c r="B270" s="39" t="s">
        <v>10</v>
      </c>
      <c r="C270" s="37">
        <f t="shared" si="26"/>
        <v>18144.509999999998</v>
      </c>
      <c r="D270" s="37">
        <v>4.34</v>
      </c>
      <c r="E270" s="37">
        <v>33.270000000000003</v>
      </c>
      <c r="F270" s="37">
        <v>1359</v>
      </c>
      <c r="G270" s="40">
        <f>G272</f>
        <v>327</v>
      </c>
      <c r="H270" s="37">
        <v>100</v>
      </c>
      <c r="I270" s="37">
        <v>100</v>
      </c>
      <c r="J270" s="37">
        <v>16220.9</v>
      </c>
      <c r="K270" s="6" t="s">
        <v>7</v>
      </c>
    </row>
    <row r="271" spans="1:11" ht="157.5" x14ac:dyDescent="0.25">
      <c r="A271" s="7">
        <v>288</v>
      </c>
      <c r="B271" s="11" t="s">
        <v>171</v>
      </c>
      <c r="C271" s="6">
        <f t="shared" si="26"/>
        <v>18144.509999999998</v>
      </c>
      <c r="D271" s="6">
        <v>4.34</v>
      </c>
      <c r="E271" s="6">
        <v>33.270000000000003</v>
      </c>
      <c r="F271" s="6">
        <v>1359</v>
      </c>
      <c r="G271" s="24">
        <f>G272</f>
        <v>327</v>
      </c>
      <c r="H271" s="6">
        <v>100</v>
      </c>
      <c r="I271" s="6">
        <v>100</v>
      </c>
      <c r="J271" s="6">
        <v>16220.9</v>
      </c>
      <c r="K271" s="6" t="s">
        <v>172</v>
      </c>
    </row>
    <row r="272" spans="1:11" ht="15.75" x14ac:dyDescent="0.25">
      <c r="A272" s="7">
        <v>289</v>
      </c>
      <c r="B272" s="11" t="s">
        <v>10</v>
      </c>
      <c r="C272" s="6">
        <f>SUM(D272:J272)</f>
        <v>18144.509999999998</v>
      </c>
      <c r="D272" s="6">
        <v>4.34</v>
      </c>
      <c r="E272" s="6">
        <v>33.270000000000003</v>
      </c>
      <c r="F272" s="6">
        <v>1359</v>
      </c>
      <c r="G272" s="34">
        <v>327</v>
      </c>
      <c r="H272" s="6">
        <v>100</v>
      </c>
      <c r="I272" s="6">
        <v>100</v>
      </c>
      <c r="J272" s="6">
        <v>16220.9</v>
      </c>
      <c r="K272" s="6"/>
    </row>
    <row r="273" spans="1:11" ht="94.5" x14ac:dyDescent="0.25">
      <c r="A273" s="7">
        <v>290</v>
      </c>
      <c r="B273" s="11" t="s">
        <v>173</v>
      </c>
      <c r="C273" s="6">
        <v>0</v>
      </c>
      <c r="D273" s="6">
        <v>0</v>
      </c>
      <c r="E273" s="6">
        <v>0</v>
      </c>
      <c r="F273" s="6">
        <v>0</v>
      </c>
      <c r="G273" s="24">
        <v>0</v>
      </c>
      <c r="H273" s="6">
        <v>0</v>
      </c>
      <c r="I273" s="6">
        <v>0</v>
      </c>
      <c r="J273" s="6">
        <v>0</v>
      </c>
      <c r="K273" s="6" t="s">
        <v>172</v>
      </c>
    </row>
    <row r="274" spans="1:11" ht="15.75" x14ac:dyDescent="0.25">
      <c r="A274" s="7">
        <v>291</v>
      </c>
      <c r="B274" s="11" t="s">
        <v>10</v>
      </c>
      <c r="C274" s="6">
        <v>0</v>
      </c>
      <c r="D274" s="6">
        <v>0</v>
      </c>
      <c r="E274" s="6">
        <v>0</v>
      </c>
      <c r="F274" s="6">
        <v>0</v>
      </c>
      <c r="G274" s="24">
        <v>0</v>
      </c>
      <c r="H274" s="6">
        <v>0</v>
      </c>
      <c r="I274" s="6">
        <v>0</v>
      </c>
      <c r="J274" s="6">
        <v>0</v>
      </c>
      <c r="K274" s="6"/>
    </row>
    <row r="275" spans="1:11" ht="47.25" x14ac:dyDescent="0.25">
      <c r="A275" s="7">
        <v>292</v>
      </c>
      <c r="B275" s="11" t="s">
        <v>174</v>
      </c>
      <c r="C275" s="6">
        <v>0</v>
      </c>
      <c r="D275" s="6">
        <v>0</v>
      </c>
      <c r="E275" s="6">
        <v>0</v>
      </c>
      <c r="F275" s="6">
        <v>0</v>
      </c>
      <c r="G275" s="24">
        <v>0</v>
      </c>
      <c r="H275" s="6">
        <v>0</v>
      </c>
      <c r="I275" s="6">
        <v>0</v>
      </c>
      <c r="J275" s="6">
        <v>0</v>
      </c>
      <c r="K275" s="6" t="s">
        <v>175</v>
      </c>
    </row>
    <row r="276" spans="1:11" ht="15.75" x14ac:dyDescent="0.25">
      <c r="A276" s="7">
        <v>293</v>
      </c>
      <c r="B276" s="11" t="s">
        <v>10</v>
      </c>
      <c r="C276" s="6">
        <v>0</v>
      </c>
      <c r="D276" s="6">
        <v>0</v>
      </c>
      <c r="E276" s="6">
        <v>0</v>
      </c>
      <c r="F276" s="6">
        <v>0</v>
      </c>
      <c r="G276" s="24">
        <v>0</v>
      </c>
      <c r="H276" s="6">
        <v>0</v>
      </c>
      <c r="I276" s="6">
        <v>0</v>
      </c>
      <c r="J276" s="6">
        <v>0</v>
      </c>
      <c r="K276" s="6"/>
    </row>
    <row r="277" spans="1:11" ht="126" x14ac:dyDescent="0.25">
      <c r="A277" s="7">
        <v>294</v>
      </c>
      <c r="B277" s="11" t="s">
        <v>176</v>
      </c>
      <c r="C277" s="6">
        <v>0</v>
      </c>
      <c r="D277" s="6">
        <v>0</v>
      </c>
      <c r="E277" s="6">
        <v>0</v>
      </c>
      <c r="F277" s="6">
        <v>0</v>
      </c>
      <c r="G277" s="24">
        <v>0</v>
      </c>
      <c r="H277" s="6">
        <v>0</v>
      </c>
      <c r="I277" s="6">
        <v>0</v>
      </c>
      <c r="J277" s="6">
        <v>0</v>
      </c>
      <c r="K277" s="6" t="s">
        <v>177</v>
      </c>
    </row>
    <row r="278" spans="1:11" ht="15.75" x14ac:dyDescent="0.25">
      <c r="A278" s="7">
        <v>295</v>
      </c>
      <c r="B278" s="11" t="s">
        <v>10</v>
      </c>
      <c r="C278" s="6">
        <v>0</v>
      </c>
      <c r="D278" s="6">
        <v>0</v>
      </c>
      <c r="E278" s="6">
        <v>0</v>
      </c>
      <c r="F278" s="6">
        <v>0</v>
      </c>
      <c r="G278" s="24">
        <v>0</v>
      </c>
      <c r="H278" s="6">
        <v>0</v>
      </c>
      <c r="I278" s="6">
        <v>0</v>
      </c>
      <c r="J278" s="6">
        <v>0</v>
      </c>
      <c r="K278" s="6"/>
    </row>
    <row r="279" spans="1:11" ht="15.75" x14ac:dyDescent="0.25">
      <c r="A279" s="7">
        <v>296</v>
      </c>
      <c r="B279" s="152" t="s">
        <v>178</v>
      </c>
      <c r="C279" s="153"/>
      <c r="D279" s="153"/>
      <c r="E279" s="153"/>
      <c r="F279" s="153"/>
      <c r="G279" s="153"/>
      <c r="H279" s="153"/>
      <c r="I279" s="153"/>
      <c r="J279" s="154"/>
      <c r="K279" s="5"/>
    </row>
    <row r="280" spans="1:11" ht="31.5" x14ac:dyDescent="0.25">
      <c r="A280" s="7">
        <v>297</v>
      </c>
      <c r="B280" s="11" t="s">
        <v>73</v>
      </c>
      <c r="C280" s="6">
        <f t="shared" ref="C280:C282" si="27">SUM(D280:J280)</f>
        <v>8580.17</v>
      </c>
      <c r="D280" s="6">
        <v>0</v>
      </c>
      <c r="E280" s="6">
        <v>2053.1999999999998</v>
      </c>
      <c r="F280" s="6">
        <v>5081.7700000000004</v>
      </c>
      <c r="G280" s="24">
        <f>SUM(G281:G283)</f>
        <v>753.2</v>
      </c>
      <c r="H280" s="6">
        <v>146</v>
      </c>
      <c r="I280" s="6">
        <v>146</v>
      </c>
      <c r="J280" s="6">
        <v>400</v>
      </c>
      <c r="K280" s="6" t="s">
        <v>7</v>
      </c>
    </row>
    <row r="281" spans="1:11" ht="15.75" x14ac:dyDescent="0.25">
      <c r="A281" s="7">
        <v>298</v>
      </c>
      <c r="B281" s="11" t="s">
        <v>12</v>
      </c>
      <c r="C281" s="6">
        <f t="shared" si="27"/>
        <v>1056.0999999999999</v>
      </c>
      <c r="D281" s="6">
        <v>0</v>
      </c>
      <c r="E281" s="6">
        <v>0</v>
      </c>
      <c r="F281" s="6">
        <v>1056.0999999999999</v>
      </c>
      <c r="G281" s="24">
        <f>G286+G298</f>
        <v>0</v>
      </c>
      <c r="H281" s="6">
        <v>0</v>
      </c>
      <c r="I281" s="6">
        <v>0</v>
      </c>
      <c r="J281" s="6">
        <v>0</v>
      </c>
      <c r="K281" s="6" t="s">
        <v>7</v>
      </c>
    </row>
    <row r="282" spans="1:11" ht="15.75" x14ac:dyDescent="0.25">
      <c r="A282" s="7">
        <v>299</v>
      </c>
      <c r="B282" s="11" t="s">
        <v>63</v>
      </c>
      <c r="C282" s="6">
        <f t="shared" si="27"/>
        <v>0</v>
      </c>
      <c r="D282" s="6">
        <v>0</v>
      </c>
      <c r="E282" s="6">
        <v>0</v>
      </c>
      <c r="F282" s="6">
        <v>0</v>
      </c>
      <c r="G282" s="24">
        <f>G287+G299</f>
        <v>0</v>
      </c>
      <c r="H282" s="6">
        <v>0</v>
      </c>
      <c r="I282" s="6">
        <v>0</v>
      </c>
      <c r="J282" s="6">
        <v>0</v>
      </c>
      <c r="K282" s="6" t="s">
        <v>7</v>
      </c>
    </row>
    <row r="283" spans="1:11" ht="15.75" x14ac:dyDescent="0.25">
      <c r="A283" s="7">
        <v>300</v>
      </c>
      <c r="B283" s="11" t="s">
        <v>10</v>
      </c>
      <c r="C283" s="6">
        <f>SUM(D283:J283)</f>
        <v>7524.07</v>
      </c>
      <c r="D283" s="6">
        <v>0</v>
      </c>
      <c r="E283" s="6">
        <v>2053.1999999999998</v>
      </c>
      <c r="F283" s="6">
        <v>4025.67</v>
      </c>
      <c r="G283" s="24">
        <f>G288+G300</f>
        <v>753.2</v>
      </c>
      <c r="H283" s="6">
        <v>146</v>
      </c>
      <c r="I283" s="6">
        <v>146</v>
      </c>
      <c r="J283" s="6">
        <v>400</v>
      </c>
      <c r="K283" s="6" t="s">
        <v>7</v>
      </c>
    </row>
    <row r="284" spans="1:11" ht="15.75" x14ac:dyDescent="0.25">
      <c r="A284" s="7">
        <v>301</v>
      </c>
      <c r="B284" s="155" t="s">
        <v>87</v>
      </c>
      <c r="C284" s="156"/>
      <c r="D284" s="156"/>
      <c r="E284" s="156"/>
      <c r="F284" s="156"/>
      <c r="G284" s="156"/>
      <c r="H284" s="156"/>
      <c r="I284" s="156"/>
      <c r="J284" s="157"/>
      <c r="K284" s="5"/>
    </row>
    <row r="285" spans="1:11" ht="47.25" x14ac:dyDescent="0.25">
      <c r="A285" s="7">
        <v>302</v>
      </c>
      <c r="B285" s="44" t="s">
        <v>88</v>
      </c>
      <c r="C285" s="42">
        <f t="shared" ref="C285:C287" si="28">SUM(D285:J285)</f>
        <v>5464.99</v>
      </c>
      <c r="D285" s="42">
        <v>0</v>
      </c>
      <c r="E285" s="42">
        <v>1777.32</v>
      </c>
      <c r="F285" s="42">
        <v>3687.67</v>
      </c>
      <c r="G285" s="45">
        <f>SUM(G286:G288)</f>
        <v>0</v>
      </c>
      <c r="H285" s="42">
        <v>0</v>
      </c>
      <c r="I285" s="42">
        <v>0</v>
      </c>
      <c r="J285" s="42">
        <v>0</v>
      </c>
      <c r="K285" s="6" t="s">
        <v>7</v>
      </c>
    </row>
    <row r="286" spans="1:11" ht="15.75" x14ac:dyDescent="0.25">
      <c r="A286" s="7">
        <v>303</v>
      </c>
      <c r="B286" s="44" t="s">
        <v>12</v>
      </c>
      <c r="C286" s="42">
        <f t="shared" si="28"/>
        <v>0</v>
      </c>
      <c r="D286" s="42">
        <v>0</v>
      </c>
      <c r="E286" s="42">
        <v>0</v>
      </c>
      <c r="F286" s="42">
        <v>0</v>
      </c>
      <c r="G286" s="45">
        <v>0</v>
      </c>
      <c r="H286" s="42">
        <v>0</v>
      </c>
      <c r="I286" s="42">
        <v>0</v>
      </c>
      <c r="J286" s="42">
        <v>0</v>
      </c>
      <c r="K286" s="6" t="s">
        <v>7</v>
      </c>
    </row>
    <row r="287" spans="1:11" ht="15.75" x14ac:dyDescent="0.25">
      <c r="A287" s="7">
        <v>304</v>
      </c>
      <c r="B287" s="44" t="s">
        <v>63</v>
      </c>
      <c r="C287" s="42">
        <f t="shared" si="28"/>
        <v>0</v>
      </c>
      <c r="D287" s="42">
        <v>0</v>
      </c>
      <c r="E287" s="42">
        <v>0</v>
      </c>
      <c r="F287" s="42">
        <v>0</v>
      </c>
      <c r="G287" s="45">
        <v>0</v>
      </c>
      <c r="H287" s="42">
        <v>0</v>
      </c>
      <c r="I287" s="42">
        <v>0</v>
      </c>
      <c r="J287" s="42">
        <v>0</v>
      </c>
      <c r="K287" s="6" t="s">
        <v>7</v>
      </c>
    </row>
    <row r="288" spans="1:11" ht="15.75" x14ac:dyDescent="0.25">
      <c r="A288" s="7">
        <v>305</v>
      </c>
      <c r="B288" s="44" t="s">
        <v>10</v>
      </c>
      <c r="C288" s="42">
        <f>SUM(D288:J288)</f>
        <v>5464.99</v>
      </c>
      <c r="D288" s="42">
        <v>0</v>
      </c>
      <c r="E288" s="42">
        <v>1777.32</v>
      </c>
      <c r="F288" s="42">
        <v>3687.67</v>
      </c>
      <c r="G288" s="45">
        <f>G293</f>
        <v>0</v>
      </c>
      <c r="H288" s="42">
        <v>0</v>
      </c>
      <c r="I288" s="42">
        <v>0</v>
      </c>
      <c r="J288" s="42">
        <v>0</v>
      </c>
      <c r="K288" s="6" t="s">
        <v>7</v>
      </c>
    </row>
    <row r="289" spans="1:11" ht="15.75" x14ac:dyDescent="0.25">
      <c r="A289" s="7">
        <v>306</v>
      </c>
      <c r="B289" s="158" t="s">
        <v>89</v>
      </c>
      <c r="C289" s="159"/>
      <c r="D289" s="159"/>
      <c r="E289" s="159"/>
      <c r="F289" s="159"/>
      <c r="G289" s="159"/>
      <c r="H289" s="159"/>
      <c r="I289" s="159"/>
      <c r="J289" s="160"/>
      <c r="K289" s="5"/>
    </row>
    <row r="290" spans="1:11" ht="63" x14ac:dyDescent="0.25">
      <c r="A290" s="7">
        <v>307</v>
      </c>
      <c r="B290" s="14" t="s">
        <v>90</v>
      </c>
      <c r="C290" s="6">
        <f t="shared" ref="C290:C294" si="29">SUM(D290:J290)</f>
        <v>5464.99</v>
      </c>
      <c r="D290" s="6">
        <v>0</v>
      </c>
      <c r="E290" s="6">
        <v>1777.32</v>
      </c>
      <c r="F290" s="6">
        <v>3687.67</v>
      </c>
      <c r="G290" s="24">
        <f>G291+G292+G293</f>
        <v>0</v>
      </c>
      <c r="H290" s="6">
        <v>0</v>
      </c>
      <c r="I290" s="6">
        <v>0</v>
      </c>
      <c r="J290" s="6">
        <v>0</v>
      </c>
      <c r="K290" s="6" t="s">
        <v>7</v>
      </c>
    </row>
    <row r="291" spans="1:11" ht="15.75" x14ac:dyDescent="0.25">
      <c r="A291" s="7">
        <v>308</v>
      </c>
      <c r="B291" s="14" t="s">
        <v>12</v>
      </c>
      <c r="C291" s="6">
        <f t="shared" si="29"/>
        <v>0</v>
      </c>
      <c r="D291" s="6">
        <v>0</v>
      </c>
      <c r="E291" s="6">
        <v>0</v>
      </c>
      <c r="F291" s="6">
        <v>0</v>
      </c>
      <c r="G291" s="24">
        <v>0</v>
      </c>
      <c r="H291" s="6">
        <v>0</v>
      </c>
      <c r="I291" s="6">
        <v>0</v>
      </c>
      <c r="J291" s="6">
        <v>0</v>
      </c>
      <c r="K291" s="6" t="s">
        <v>7</v>
      </c>
    </row>
    <row r="292" spans="1:11" ht="15.75" x14ac:dyDescent="0.25">
      <c r="A292" s="7">
        <v>309</v>
      </c>
      <c r="B292" s="14" t="s">
        <v>63</v>
      </c>
      <c r="C292" s="6">
        <f t="shared" si="29"/>
        <v>0</v>
      </c>
      <c r="D292" s="6">
        <v>0</v>
      </c>
      <c r="E292" s="6">
        <v>0</v>
      </c>
      <c r="F292" s="6">
        <v>0</v>
      </c>
      <c r="G292" s="24">
        <v>0</v>
      </c>
      <c r="H292" s="6">
        <v>0</v>
      </c>
      <c r="I292" s="6">
        <v>0</v>
      </c>
      <c r="J292" s="6">
        <v>0</v>
      </c>
      <c r="K292" s="6" t="s">
        <v>7</v>
      </c>
    </row>
    <row r="293" spans="1:11" ht="15.75" x14ac:dyDescent="0.25">
      <c r="A293" s="7">
        <v>310</v>
      </c>
      <c r="B293" s="14" t="s">
        <v>25</v>
      </c>
      <c r="C293" s="6">
        <f t="shared" si="29"/>
        <v>5464.99</v>
      </c>
      <c r="D293" s="6">
        <v>0</v>
      </c>
      <c r="E293" s="6">
        <v>1777.32</v>
      </c>
      <c r="F293" s="6">
        <v>3687.67</v>
      </c>
      <c r="G293" s="24">
        <f>G295</f>
        <v>0</v>
      </c>
      <c r="H293" s="6">
        <v>0</v>
      </c>
      <c r="I293" s="6">
        <v>0</v>
      </c>
      <c r="J293" s="6">
        <v>0</v>
      </c>
      <c r="K293" s="6" t="s">
        <v>7</v>
      </c>
    </row>
    <row r="294" spans="1:11" ht="78.75" x14ac:dyDescent="0.25">
      <c r="A294" s="7">
        <v>311</v>
      </c>
      <c r="B294" s="11" t="s">
        <v>179</v>
      </c>
      <c r="C294" s="6">
        <f t="shared" si="29"/>
        <v>5464.99</v>
      </c>
      <c r="D294" s="6">
        <v>0</v>
      </c>
      <c r="E294" s="6">
        <v>1777.32</v>
      </c>
      <c r="F294" s="6">
        <v>3687.67</v>
      </c>
      <c r="G294" s="24">
        <f>G295</f>
        <v>0</v>
      </c>
      <c r="H294" s="6">
        <v>0</v>
      </c>
      <c r="I294" s="6">
        <v>0</v>
      </c>
      <c r="J294" s="6">
        <v>0</v>
      </c>
      <c r="K294" s="6" t="s">
        <v>180</v>
      </c>
    </row>
    <row r="295" spans="1:11" ht="15.75" x14ac:dyDescent="0.25">
      <c r="A295" s="7">
        <v>312</v>
      </c>
      <c r="B295" s="11" t="s">
        <v>10</v>
      </c>
      <c r="C295" s="6">
        <f>SUM(D295:J295)</f>
        <v>5464.99</v>
      </c>
      <c r="D295" s="6">
        <v>0</v>
      </c>
      <c r="E295" s="6">
        <v>1777.32</v>
      </c>
      <c r="F295" s="6">
        <v>3687.67</v>
      </c>
      <c r="G295" s="31">
        <v>0</v>
      </c>
      <c r="H295" s="6">
        <v>0</v>
      </c>
      <c r="I295" s="6">
        <v>0</v>
      </c>
      <c r="J295" s="6">
        <v>0</v>
      </c>
      <c r="K295" s="6"/>
    </row>
    <row r="296" spans="1:11" ht="15.75" x14ac:dyDescent="0.25">
      <c r="A296" s="7">
        <v>319</v>
      </c>
      <c r="B296" s="145" t="s">
        <v>16</v>
      </c>
      <c r="C296" s="146"/>
      <c r="D296" s="146"/>
      <c r="E296" s="146"/>
      <c r="F296" s="146"/>
      <c r="G296" s="146"/>
      <c r="H296" s="146"/>
      <c r="I296" s="146"/>
      <c r="J296" s="147"/>
      <c r="K296" s="5"/>
    </row>
    <row r="297" spans="1:11" ht="31.5" x14ac:dyDescent="0.25">
      <c r="A297" s="7">
        <v>320</v>
      </c>
      <c r="B297" s="39" t="s">
        <v>103</v>
      </c>
      <c r="C297" s="37">
        <f t="shared" ref="C297:C303" si="30">SUM(D297:J297)</f>
        <v>3115.1800000000003</v>
      </c>
      <c r="D297" s="37">
        <v>0</v>
      </c>
      <c r="E297" s="37">
        <v>275.88</v>
      </c>
      <c r="F297" s="37">
        <v>1394.1</v>
      </c>
      <c r="G297" s="40">
        <f>G298+G299+G300</f>
        <v>753.2</v>
      </c>
      <c r="H297" s="37">
        <v>146</v>
      </c>
      <c r="I297" s="37">
        <v>146</v>
      </c>
      <c r="J297" s="37">
        <v>400</v>
      </c>
      <c r="K297" s="6" t="s">
        <v>7</v>
      </c>
    </row>
    <row r="298" spans="1:11" ht="15.75" x14ac:dyDescent="0.25">
      <c r="A298" s="7">
        <v>321</v>
      </c>
      <c r="B298" s="39" t="s">
        <v>12</v>
      </c>
      <c r="C298" s="37">
        <f t="shared" si="30"/>
        <v>1056.0999999999999</v>
      </c>
      <c r="D298" s="37">
        <v>0</v>
      </c>
      <c r="E298" s="37">
        <v>0</v>
      </c>
      <c r="F298" s="37">
        <v>1056.0999999999999</v>
      </c>
      <c r="G298" s="40">
        <v>0</v>
      </c>
      <c r="H298" s="37">
        <v>0</v>
      </c>
      <c r="I298" s="37">
        <v>0</v>
      </c>
      <c r="J298" s="37">
        <v>0</v>
      </c>
      <c r="K298" s="6" t="s">
        <v>7</v>
      </c>
    </row>
    <row r="299" spans="1:11" ht="15.75" x14ac:dyDescent="0.25">
      <c r="A299" s="7">
        <v>322</v>
      </c>
      <c r="B299" s="39" t="s">
        <v>63</v>
      </c>
      <c r="C299" s="37">
        <f t="shared" si="30"/>
        <v>0</v>
      </c>
      <c r="D299" s="37">
        <v>0</v>
      </c>
      <c r="E299" s="37">
        <v>0</v>
      </c>
      <c r="F299" s="37">
        <v>0</v>
      </c>
      <c r="G299" s="40">
        <v>0</v>
      </c>
      <c r="H299" s="37">
        <v>0</v>
      </c>
      <c r="I299" s="37">
        <v>0</v>
      </c>
      <c r="J299" s="37">
        <v>0</v>
      </c>
      <c r="K299" s="6" t="s">
        <v>7</v>
      </c>
    </row>
    <row r="300" spans="1:11" ht="15.75" x14ac:dyDescent="0.25">
      <c r="A300" s="7">
        <v>323</v>
      </c>
      <c r="B300" s="39" t="s">
        <v>10</v>
      </c>
      <c r="C300" s="37">
        <f t="shared" si="30"/>
        <v>2059.08</v>
      </c>
      <c r="D300" s="37">
        <v>0</v>
      </c>
      <c r="E300" s="37">
        <v>275.88</v>
      </c>
      <c r="F300" s="37">
        <v>338</v>
      </c>
      <c r="G300" s="40">
        <f>G302+G304</f>
        <v>753.2</v>
      </c>
      <c r="H300" s="37">
        <v>146</v>
      </c>
      <c r="I300" s="37">
        <v>146</v>
      </c>
      <c r="J300" s="37">
        <v>400</v>
      </c>
      <c r="K300" s="6" t="s">
        <v>7</v>
      </c>
    </row>
    <row r="301" spans="1:11" ht="78.75" x14ac:dyDescent="0.25">
      <c r="A301" s="7">
        <v>324</v>
      </c>
      <c r="B301" s="11" t="s">
        <v>179</v>
      </c>
      <c r="C301" s="6">
        <f t="shared" si="30"/>
        <v>449</v>
      </c>
      <c r="D301" s="6">
        <v>0</v>
      </c>
      <c r="E301" s="6">
        <v>0</v>
      </c>
      <c r="F301" s="6">
        <v>0</v>
      </c>
      <c r="G301" s="24">
        <f>G302</f>
        <v>449</v>
      </c>
      <c r="H301" s="6">
        <v>0</v>
      </c>
      <c r="I301" s="6">
        <v>0</v>
      </c>
      <c r="J301" s="6">
        <v>0</v>
      </c>
      <c r="K301" s="6" t="s">
        <v>180</v>
      </c>
    </row>
    <row r="302" spans="1:11" ht="15.75" x14ac:dyDescent="0.25">
      <c r="A302" s="7">
        <v>325</v>
      </c>
      <c r="B302" s="11" t="s">
        <v>10</v>
      </c>
      <c r="C302" s="6">
        <f t="shared" si="30"/>
        <v>449</v>
      </c>
      <c r="D302" s="6">
        <v>0</v>
      </c>
      <c r="E302" s="6">
        <v>0</v>
      </c>
      <c r="F302" s="6">
        <v>0</v>
      </c>
      <c r="G302" s="34">
        <v>449</v>
      </c>
      <c r="H302" s="6">
        <v>0</v>
      </c>
      <c r="I302" s="6">
        <v>0</v>
      </c>
      <c r="J302" s="6">
        <v>0</v>
      </c>
      <c r="K302" s="6"/>
    </row>
    <row r="303" spans="1:11" ht="78.75" x14ac:dyDescent="0.25">
      <c r="A303" s="7">
        <v>326</v>
      </c>
      <c r="B303" s="11" t="s">
        <v>184</v>
      </c>
      <c r="C303" s="6">
        <f t="shared" si="30"/>
        <v>1610.08</v>
      </c>
      <c r="D303" s="6">
        <v>0</v>
      </c>
      <c r="E303" s="6">
        <v>275.88</v>
      </c>
      <c r="F303" s="6">
        <v>338</v>
      </c>
      <c r="G303" s="24">
        <f>G304</f>
        <v>304.2</v>
      </c>
      <c r="H303" s="6">
        <v>146</v>
      </c>
      <c r="I303" s="6">
        <v>146</v>
      </c>
      <c r="J303" s="6">
        <v>400</v>
      </c>
      <c r="K303" s="6" t="s">
        <v>185</v>
      </c>
    </row>
    <row r="304" spans="1:11" ht="15.75" x14ac:dyDescent="0.25">
      <c r="A304" s="7">
        <v>327</v>
      </c>
      <c r="B304" s="11" t="s">
        <v>10</v>
      </c>
      <c r="C304" s="6">
        <f>SUM(D304:J304)</f>
        <v>1610.08</v>
      </c>
      <c r="D304" s="6">
        <v>0</v>
      </c>
      <c r="E304" s="6">
        <v>275.88</v>
      </c>
      <c r="F304" s="6">
        <v>338</v>
      </c>
      <c r="G304" s="30">
        <v>304.2</v>
      </c>
      <c r="H304" s="6">
        <v>146</v>
      </c>
      <c r="I304" s="6">
        <v>146</v>
      </c>
      <c r="J304" s="6">
        <v>400</v>
      </c>
      <c r="K304" s="13"/>
    </row>
    <row r="305" spans="1:11" ht="63" x14ac:dyDescent="0.25">
      <c r="A305" s="7">
        <v>334</v>
      </c>
      <c r="B305" s="11" t="s">
        <v>190</v>
      </c>
      <c r="C305" s="6">
        <v>1056.0999999999999</v>
      </c>
      <c r="D305" s="6">
        <v>0</v>
      </c>
      <c r="E305" s="6">
        <v>0</v>
      </c>
      <c r="F305" s="6">
        <v>1056.0999999999999</v>
      </c>
      <c r="G305" s="24">
        <v>0</v>
      </c>
      <c r="H305" s="6">
        <v>0</v>
      </c>
      <c r="I305" s="6">
        <v>0</v>
      </c>
      <c r="J305" s="6">
        <v>0</v>
      </c>
      <c r="K305" s="6" t="s">
        <v>191</v>
      </c>
    </row>
    <row r="306" spans="1:11" ht="15.75" x14ac:dyDescent="0.25">
      <c r="A306" s="7">
        <v>335</v>
      </c>
      <c r="B306" s="11" t="s">
        <v>12</v>
      </c>
      <c r="C306" s="6">
        <v>1056.0999999999999</v>
      </c>
      <c r="D306" s="6">
        <v>0</v>
      </c>
      <c r="E306" s="6">
        <v>0</v>
      </c>
      <c r="F306" s="6">
        <v>1056.0999999999999</v>
      </c>
      <c r="G306" s="24">
        <v>0</v>
      </c>
      <c r="H306" s="6">
        <v>0</v>
      </c>
      <c r="I306" s="6">
        <v>0</v>
      </c>
      <c r="J306" s="6">
        <v>0</v>
      </c>
      <c r="K306" s="6"/>
    </row>
    <row r="307" spans="1:11" ht="16.5" x14ac:dyDescent="0.3">
      <c r="A307" s="7">
        <v>336</v>
      </c>
      <c r="B307" s="161" t="s">
        <v>192</v>
      </c>
      <c r="C307" s="162"/>
      <c r="D307" s="162"/>
      <c r="E307" s="162"/>
      <c r="F307" s="162"/>
      <c r="G307" s="162"/>
      <c r="H307" s="162"/>
      <c r="I307" s="162"/>
      <c r="J307" s="163"/>
      <c r="K307" s="5"/>
    </row>
    <row r="308" spans="1:11" ht="31.5" x14ac:dyDescent="0.25">
      <c r="A308" s="7">
        <v>337</v>
      </c>
      <c r="B308" s="17" t="s">
        <v>193</v>
      </c>
      <c r="C308" s="6">
        <f t="shared" ref="C308:C338" si="31">SUM(D308:J308)</f>
        <v>9341.7999999999993</v>
      </c>
      <c r="D308" s="6">
        <v>0</v>
      </c>
      <c r="E308" s="6">
        <v>827.3</v>
      </c>
      <c r="F308" s="6">
        <v>2900</v>
      </c>
      <c r="G308" s="24">
        <f>SUM(G309:G310)</f>
        <v>4084.5</v>
      </c>
      <c r="H308" s="6">
        <v>510</v>
      </c>
      <c r="I308" s="6">
        <v>510</v>
      </c>
      <c r="J308" s="6">
        <v>510</v>
      </c>
      <c r="K308" s="6" t="s">
        <v>7</v>
      </c>
    </row>
    <row r="309" spans="1:11" ht="15.75" x14ac:dyDescent="0.25">
      <c r="A309" s="7">
        <v>338</v>
      </c>
      <c r="B309" s="17" t="s">
        <v>63</v>
      </c>
      <c r="C309" s="6">
        <f t="shared" si="31"/>
        <v>4831.8</v>
      </c>
      <c r="D309" s="6">
        <v>0</v>
      </c>
      <c r="E309" s="6">
        <v>347.3</v>
      </c>
      <c r="F309" s="6">
        <v>1900</v>
      </c>
      <c r="G309" s="24">
        <f>G313</f>
        <v>2584.5</v>
      </c>
      <c r="H309" s="6">
        <v>0</v>
      </c>
      <c r="I309" s="6">
        <v>0</v>
      </c>
      <c r="J309" s="6">
        <v>0</v>
      </c>
      <c r="K309" s="6" t="s">
        <v>7</v>
      </c>
    </row>
    <row r="310" spans="1:11" ht="15.75" x14ac:dyDescent="0.25">
      <c r="A310" s="7">
        <v>339</v>
      </c>
      <c r="B310" s="17" t="s">
        <v>25</v>
      </c>
      <c r="C310" s="6">
        <f t="shared" si="31"/>
        <v>4510</v>
      </c>
      <c r="D310" s="6">
        <v>0</v>
      </c>
      <c r="E310" s="6">
        <v>480</v>
      </c>
      <c r="F310" s="6">
        <v>1000</v>
      </c>
      <c r="G310" s="24">
        <f>G314</f>
        <v>1500</v>
      </c>
      <c r="H310" s="6">
        <v>510</v>
      </c>
      <c r="I310" s="6">
        <v>510</v>
      </c>
      <c r="J310" s="6">
        <v>510</v>
      </c>
      <c r="K310" s="6" t="s">
        <v>7</v>
      </c>
    </row>
    <row r="311" spans="1:11" ht="15.75" x14ac:dyDescent="0.25">
      <c r="A311" s="7">
        <v>340</v>
      </c>
      <c r="B311" s="145" t="s">
        <v>16</v>
      </c>
      <c r="C311" s="146"/>
      <c r="D311" s="146"/>
      <c r="E311" s="146"/>
      <c r="F311" s="146"/>
      <c r="G311" s="146"/>
      <c r="H311" s="146"/>
      <c r="I311" s="146"/>
      <c r="J311" s="147"/>
      <c r="K311" s="6"/>
    </row>
    <row r="312" spans="1:11" ht="31.5" x14ac:dyDescent="0.25">
      <c r="A312" s="7">
        <v>341</v>
      </c>
      <c r="B312" s="46" t="s">
        <v>194</v>
      </c>
      <c r="C312" s="37">
        <f t="shared" si="31"/>
        <v>9341.7999999999993</v>
      </c>
      <c r="D312" s="37">
        <v>0</v>
      </c>
      <c r="E312" s="37">
        <v>827.3</v>
      </c>
      <c r="F312" s="37">
        <v>2900</v>
      </c>
      <c r="G312" s="40">
        <f>SUM(G313:G314)</f>
        <v>4084.5</v>
      </c>
      <c r="H312" s="37">
        <v>510</v>
      </c>
      <c r="I312" s="37">
        <v>510</v>
      </c>
      <c r="J312" s="37">
        <v>510</v>
      </c>
      <c r="K312" s="6" t="s">
        <v>7</v>
      </c>
    </row>
    <row r="313" spans="1:11" ht="15.75" x14ac:dyDescent="0.25">
      <c r="A313" s="7">
        <v>342</v>
      </c>
      <c r="B313" s="46" t="s">
        <v>63</v>
      </c>
      <c r="C313" s="37">
        <f t="shared" si="31"/>
        <v>4831.8</v>
      </c>
      <c r="D313" s="37">
        <v>0</v>
      </c>
      <c r="E313" s="37">
        <v>347.3</v>
      </c>
      <c r="F313" s="37">
        <v>1900</v>
      </c>
      <c r="G313" s="40">
        <f>G318</f>
        <v>2584.5</v>
      </c>
      <c r="H313" s="37">
        <v>0</v>
      </c>
      <c r="I313" s="37">
        <v>0</v>
      </c>
      <c r="J313" s="37">
        <v>0</v>
      </c>
      <c r="K313" s="6" t="s">
        <v>7</v>
      </c>
    </row>
    <row r="314" spans="1:11" ht="15.75" x14ac:dyDescent="0.25">
      <c r="A314" s="7">
        <v>343</v>
      </c>
      <c r="B314" s="46" t="s">
        <v>25</v>
      </c>
      <c r="C314" s="37">
        <f t="shared" si="31"/>
        <v>4510</v>
      </c>
      <c r="D314" s="37">
        <v>0</v>
      </c>
      <c r="E314" s="37">
        <v>480</v>
      </c>
      <c r="F314" s="37">
        <v>1000</v>
      </c>
      <c r="G314" s="40">
        <f>G319</f>
        <v>1500</v>
      </c>
      <c r="H314" s="37">
        <v>510</v>
      </c>
      <c r="I314" s="37">
        <v>510</v>
      </c>
      <c r="J314" s="37">
        <v>510</v>
      </c>
      <c r="K314" s="6" t="s">
        <v>7</v>
      </c>
    </row>
    <row r="315" spans="1:11" ht="63" x14ac:dyDescent="0.25">
      <c r="A315" s="7">
        <v>344</v>
      </c>
      <c r="B315" s="14" t="s">
        <v>195</v>
      </c>
      <c r="C315" s="6">
        <f t="shared" si="31"/>
        <v>990</v>
      </c>
      <c r="D315" s="6">
        <v>0</v>
      </c>
      <c r="E315" s="6">
        <v>480</v>
      </c>
      <c r="F315" s="12">
        <v>0</v>
      </c>
      <c r="G315" s="24">
        <v>0</v>
      </c>
      <c r="H315" s="6">
        <v>0</v>
      </c>
      <c r="I315" s="6">
        <v>0</v>
      </c>
      <c r="J315" s="6">
        <v>510</v>
      </c>
      <c r="K315" s="6" t="s">
        <v>196</v>
      </c>
    </row>
    <row r="316" spans="1:11" ht="15.75" x14ac:dyDescent="0.25">
      <c r="A316" s="7">
        <v>345</v>
      </c>
      <c r="B316" s="14" t="s">
        <v>10</v>
      </c>
      <c r="C316" s="6">
        <f t="shared" si="31"/>
        <v>990</v>
      </c>
      <c r="D316" s="6">
        <v>0</v>
      </c>
      <c r="E316" s="6">
        <v>480</v>
      </c>
      <c r="F316" s="12">
        <v>0</v>
      </c>
      <c r="G316" s="24">
        <v>0</v>
      </c>
      <c r="H316" s="6">
        <v>0</v>
      </c>
      <c r="I316" s="6">
        <v>0</v>
      </c>
      <c r="J316" s="6">
        <v>510</v>
      </c>
      <c r="K316" s="6"/>
    </row>
    <row r="317" spans="1:11" ht="126" x14ac:dyDescent="0.25">
      <c r="A317" s="7">
        <v>346</v>
      </c>
      <c r="B317" s="14" t="s">
        <v>197</v>
      </c>
      <c r="C317" s="6">
        <f t="shared" si="31"/>
        <v>8351.7999999999993</v>
      </c>
      <c r="D317" s="6">
        <v>0</v>
      </c>
      <c r="E317" s="6">
        <v>347.3</v>
      </c>
      <c r="F317" s="6">
        <v>2900</v>
      </c>
      <c r="G317" s="24">
        <f>SUM(G318:G319)</f>
        <v>4084.5</v>
      </c>
      <c r="H317" s="6">
        <v>510</v>
      </c>
      <c r="I317" s="6">
        <v>510</v>
      </c>
      <c r="J317" s="6">
        <v>0</v>
      </c>
      <c r="K317" s="6" t="s">
        <v>196</v>
      </c>
    </row>
    <row r="318" spans="1:11" ht="15.75" x14ac:dyDescent="0.25">
      <c r="A318" s="7">
        <v>347</v>
      </c>
      <c r="B318" s="14" t="s">
        <v>26</v>
      </c>
      <c r="C318" s="6">
        <f t="shared" si="31"/>
        <v>4831.8</v>
      </c>
      <c r="D318" s="6">
        <v>0</v>
      </c>
      <c r="E318" s="6">
        <v>347.3</v>
      </c>
      <c r="F318" s="6">
        <v>1900</v>
      </c>
      <c r="G318" s="24">
        <f>G336</f>
        <v>2584.5</v>
      </c>
      <c r="H318" s="6">
        <v>0</v>
      </c>
      <c r="I318" s="6">
        <v>0</v>
      </c>
      <c r="J318" s="6">
        <v>0</v>
      </c>
      <c r="K318" s="6"/>
    </row>
    <row r="319" spans="1:11" ht="15.75" x14ac:dyDescent="0.25">
      <c r="A319" s="7">
        <v>348</v>
      </c>
      <c r="B319" s="14" t="s">
        <v>25</v>
      </c>
      <c r="C319" s="6">
        <f t="shared" si="31"/>
        <v>3520</v>
      </c>
      <c r="D319" s="6">
        <f>D323+D331+D335+D339</f>
        <v>0</v>
      </c>
      <c r="E319" s="6">
        <v>0</v>
      </c>
      <c r="F319" s="6">
        <v>1000</v>
      </c>
      <c r="G319" s="30">
        <v>1500</v>
      </c>
      <c r="H319" s="6">
        <v>510</v>
      </c>
      <c r="I319" s="6">
        <v>510</v>
      </c>
      <c r="J319" s="6">
        <v>0</v>
      </c>
      <c r="K319" s="6"/>
    </row>
    <row r="320" spans="1:11" ht="31.5" x14ac:dyDescent="0.25">
      <c r="A320" s="7">
        <v>349</v>
      </c>
      <c r="B320" s="17" t="s">
        <v>198</v>
      </c>
      <c r="C320" s="6">
        <f t="shared" si="31"/>
        <v>0</v>
      </c>
      <c r="D320" s="6"/>
      <c r="E320" s="6"/>
      <c r="F320" s="6"/>
      <c r="G320" s="24"/>
      <c r="H320" s="6"/>
      <c r="I320" s="6"/>
      <c r="J320" s="6"/>
      <c r="K320" s="6"/>
    </row>
    <row r="321" spans="1:11" ht="157.5" x14ac:dyDescent="0.25">
      <c r="A321" s="7">
        <v>350</v>
      </c>
      <c r="B321" s="17" t="s">
        <v>199</v>
      </c>
      <c r="C321" s="6">
        <f t="shared" si="31"/>
        <v>0</v>
      </c>
      <c r="D321" s="6"/>
      <c r="E321" s="6"/>
      <c r="F321" s="6"/>
      <c r="G321" s="24"/>
      <c r="H321" s="6"/>
      <c r="I321" s="6"/>
      <c r="J321" s="6"/>
      <c r="K321" s="6" t="s">
        <v>200</v>
      </c>
    </row>
    <row r="322" spans="1:11" ht="15.75" x14ac:dyDescent="0.25">
      <c r="A322" s="7">
        <v>351</v>
      </c>
      <c r="B322" s="17" t="s">
        <v>201</v>
      </c>
      <c r="C322" s="6">
        <f t="shared" si="31"/>
        <v>69.599999999999994</v>
      </c>
      <c r="D322" s="6">
        <f t="shared" ref="D322:J322" si="32">D323+D324</f>
        <v>0</v>
      </c>
      <c r="E322" s="6">
        <f t="shared" si="32"/>
        <v>69.599999999999994</v>
      </c>
      <c r="F322" s="6">
        <f t="shared" si="32"/>
        <v>0</v>
      </c>
      <c r="G322" s="24">
        <f t="shared" si="32"/>
        <v>0</v>
      </c>
      <c r="H322" s="6">
        <f t="shared" si="32"/>
        <v>0</v>
      </c>
      <c r="I322" s="6">
        <f t="shared" si="32"/>
        <v>0</v>
      </c>
      <c r="J322" s="6">
        <f t="shared" si="32"/>
        <v>0</v>
      </c>
      <c r="K322" s="6"/>
    </row>
    <row r="323" spans="1:11" ht="15.75" x14ac:dyDescent="0.25">
      <c r="A323" s="7">
        <v>352</v>
      </c>
      <c r="B323" s="17" t="s">
        <v>25</v>
      </c>
      <c r="C323" s="6">
        <f t="shared" si="31"/>
        <v>40</v>
      </c>
      <c r="D323" s="6">
        <v>0</v>
      </c>
      <c r="E323" s="6">
        <v>40</v>
      </c>
      <c r="F323" s="6">
        <v>0</v>
      </c>
      <c r="G323" s="24">
        <v>0</v>
      </c>
      <c r="H323" s="6">
        <v>0</v>
      </c>
      <c r="I323" s="6">
        <v>0</v>
      </c>
      <c r="J323" s="6">
        <v>0</v>
      </c>
      <c r="K323" s="6"/>
    </row>
    <row r="324" spans="1:11" ht="15.75" x14ac:dyDescent="0.25">
      <c r="A324" s="7">
        <v>353</v>
      </c>
      <c r="B324" s="17" t="s">
        <v>63</v>
      </c>
      <c r="C324" s="6">
        <f t="shared" si="31"/>
        <v>29.6</v>
      </c>
      <c r="D324" s="6">
        <v>0</v>
      </c>
      <c r="E324" s="6">
        <v>29.6</v>
      </c>
      <c r="F324" s="6">
        <v>0</v>
      </c>
      <c r="G324" s="24">
        <v>0</v>
      </c>
      <c r="H324" s="6">
        <v>0</v>
      </c>
      <c r="I324" s="6">
        <v>0</v>
      </c>
      <c r="J324" s="6">
        <v>0</v>
      </c>
      <c r="K324" s="6"/>
    </row>
    <row r="325" spans="1:11" ht="94.5" x14ac:dyDescent="0.25">
      <c r="A325" s="7">
        <v>354</v>
      </c>
      <c r="B325" s="17" t="s">
        <v>202</v>
      </c>
      <c r="C325" s="6">
        <f t="shared" si="31"/>
        <v>0</v>
      </c>
      <c r="D325" s="6"/>
      <c r="E325" s="6"/>
      <c r="F325" s="6"/>
      <c r="G325" s="24"/>
      <c r="H325" s="6"/>
      <c r="I325" s="6"/>
      <c r="J325" s="6"/>
      <c r="K325" s="6" t="s">
        <v>203</v>
      </c>
    </row>
    <row r="326" spans="1:11" ht="15.75" x14ac:dyDescent="0.25">
      <c r="A326" s="7">
        <v>355</v>
      </c>
      <c r="B326" s="17" t="s">
        <v>201</v>
      </c>
      <c r="C326" s="6">
        <f t="shared" si="31"/>
        <v>278.2</v>
      </c>
      <c r="D326" s="6">
        <f t="shared" ref="D326:J326" si="33">D327+D328</f>
        <v>0</v>
      </c>
      <c r="E326" s="6">
        <f t="shared" si="33"/>
        <v>278.2</v>
      </c>
      <c r="F326" s="6">
        <f t="shared" si="33"/>
        <v>0</v>
      </c>
      <c r="G326" s="24">
        <f t="shared" si="33"/>
        <v>0</v>
      </c>
      <c r="H326" s="6">
        <f t="shared" si="33"/>
        <v>0</v>
      </c>
      <c r="I326" s="6">
        <f t="shared" si="33"/>
        <v>0</v>
      </c>
      <c r="J326" s="6">
        <f t="shared" si="33"/>
        <v>0</v>
      </c>
      <c r="K326" s="6"/>
    </row>
    <row r="327" spans="1:11" ht="15.75" x14ac:dyDescent="0.25">
      <c r="A327" s="7">
        <v>356</v>
      </c>
      <c r="B327" s="17" t="s">
        <v>25</v>
      </c>
      <c r="C327" s="6">
        <f t="shared" si="31"/>
        <v>160</v>
      </c>
      <c r="D327" s="6">
        <v>0</v>
      </c>
      <c r="E327" s="6">
        <v>160</v>
      </c>
      <c r="F327" s="6">
        <v>0</v>
      </c>
      <c r="G327" s="24">
        <v>0</v>
      </c>
      <c r="H327" s="6">
        <v>0</v>
      </c>
      <c r="I327" s="6">
        <v>0</v>
      </c>
      <c r="J327" s="6">
        <v>0</v>
      </c>
      <c r="K327" s="6"/>
    </row>
    <row r="328" spans="1:11" ht="15.75" x14ac:dyDescent="0.25">
      <c r="A328" s="7">
        <v>357</v>
      </c>
      <c r="B328" s="17" t="s">
        <v>63</v>
      </c>
      <c r="C328" s="6">
        <f t="shared" si="31"/>
        <v>118.2</v>
      </c>
      <c r="D328" s="6">
        <v>0</v>
      </c>
      <c r="E328" s="6">
        <v>118.2</v>
      </c>
      <c r="F328" s="6">
        <v>0</v>
      </c>
      <c r="G328" s="24">
        <v>0</v>
      </c>
      <c r="H328" s="6">
        <v>0</v>
      </c>
      <c r="I328" s="6">
        <v>0</v>
      </c>
      <c r="J328" s="6">
        <v>0</v>
      </c>
      <c r="K328" s="6"/>
    </row>
    <row r="329" spans="1:11" ht="126" x14ac:dyDescent="0.25">
      <c r="A329" s="7">
        <v>358</v>
      </c>
      <c r="B329" s="17" t="s">
        <v>204</v>
      </c>
      <c r="C329" s="6">
        <f t="shared" si="31"/>
        <v>0</v>
      </c>
      <c r="D329" s="6"/>
      <c r="E329" s="6"/>
      <c r="F329" s="6"/>
      <c r="G329" s="24"/>
      <c r="H329" s="6"/>
      <c r="I329" s="6"/>
      <c r="J329" s="6"/>
      <c r="K329" s="6" t="s">
        <v>203</v>
      </c>
    </row>
    <row r="330" spans="1:11" ht="15.75" x14ac:dyDescent="0.25">
      <c r="A330" s="7">
        <v>359</v>
      </c>
      <c r="B330" s="17" t="s">
        <v>201</v>
      </c>
      <c r="C330" s="6">
        <f t="shared" si="31"/>
        <v>69.599999999999994</v>
      </c>
      <c r="D330" s="6">
        <f t="shared" ref="D330:J330" si="34">D331+D332</f>
        <v>0</v>
      </c>
      <c r="E330" s="6">
        <f t="shared" si="34"/>
        <v>69.599999999999994</v>
      </c>
      <c r="F330" s="6">
        <f t="shared" si="34"/>
        <v>0</v>
      </c>
      <c r="G330" s="24">
        <f t="shared" si="34"/>
        <v>0</v>
      </c>
      <c r="H330" s="6">
        <f t="shared" si="34"/>
        <v>0</v>
      </c>
      <c r="I330" s="6">
        <f t="shared" si="34"/>
        <v>0</v>
      </c>
      <c r="J330" s="6">
        <f t="shared" si="34"/>
        <v>0</v>
      </c>
      <c r="K330" s="6"/>
    </row>
    <row r="331" spans="1:11" ht="15.75" x14ac:dyDescent="0.25">
      <c r="A331" s="7">
        <v>360</v>
      </c>
      <c r="B331" s="17" t="s">
        <v>25</v>
      </c>
      <c r="C331" s="6">
        <f t="shared" si="31"/>
        <v>40</v>
      </c>
      <c r="D331" s="6">
        <v>0</v>
      </c>
      <c r="E331" s="6">
        <v>40</v>
      </c>
      <c r="F331" s="6">
        <v>0</v>
      </c>
      <c r="G331" s="24">
        <v>0</v>
      </c>
      <c r="H331" s="6">
        <v>0</v>
      </c>
      <c r="I331" s="6">
        <v>0</v>
      </c>
      <c r="J331" s="6">
        <v>0</v>
      </c>
      <c r="K331" s="6"/>
    </row>
    <row r="332" spans="1:11" ht="15.75" x14ac:dyDescent="0.25">
      <c r="A332" s="7">
        <v>361</v>
      </c>
      <c r="B332" s="17" t="s">
        <v>63</v>
      </c>
      <c r="C332" s="6">
        <f t="shared" si="31"/>
        <v>29.6</v>
      </c>
      <c r="D332" s="6">
        <v>0</v>
      </c>
      <c r="E332" s="6">
        <v>29.6</v>
      </c>
      <c r="F332" s="6">
        <v>0</v>
      </c>
      <c r="G332" s="24">
        <v>0</v>
      </c>
      <c r="H332" s="6">
        <v>0</v>
      </c>
      <c r="I332" s="6">
        <v>0</v>
      </c>
      <c r="J332" s="6">
        <v>0</v>
      </c>
      <c r="K332" s="6"/>
    </row>
    <row r="333" spans="1:11" ht="47.25" x14ac:dyDescent="0.25">
      <c r="A333" s="7">
        <v>362</v>
      </c>
      <c r="B333" s="17" t="s">
        <v>205</v>
      </c>
      <c r="C333" s="6">
        <f t="shared" si="31"/>
        <v>0</v>
      </c>
      <c r="D333" s="18"/>
      <c r="E333" s="6"/>
      <c r="F333" s="6"/>
      <c r="G333" s="24"/>
      <c r="H333" s="6"/>
      <c r="I333" s="6"/>
      <c r="J333" s="18"/>
      <c r="K333" s="6" t="s">
        <v>206</v>
      </c>
    </row>
    <row r="334" spans="1:11" ht="15.75" x14ac:dyDescent="0.25">
      <c r="A334" s="7">
        <v>363</v>
      </c>
      <c r="B334" s="17" t="s">
        <v>207</v>
      </c>
      <c r="C334" s="6">
        <f t="shared" si="31"/>
        <v>8914.4</v>
      </c>
      <c r="D334" s="6">
        <f t="shared" ref="D334:J334" si="35">D335+D336</f>
        <v>0</v>
      </c>
      <c r="E334" s="6">
        <f t="shared" si="35"/>
        <v>399.9</v>
      </c>
      <c r="F334" s="6">
        <f t="shared" si="35"/>
        <v>2900</v>
      </c>
      <c r="G334" s="24">
        <f>SUM(G335:G336)</f>
        <v>4084.5</v>
      </c>
      <c r="H334" s="6">
        <f t="shared" si="35"/>
        <v>510</v>
      </c>
      <c r="I334" s="6">
        <f t="shared" si="35"/>
        <v>510</v>
      </c>
      <c r="J334" s="6">
        <f t="shared" si="35"/>
        <v>510</v>
      </c>
      <c r="K334" s="6"/>
    </row>
    <row r="335" spans="1:11" ht="15.75" x14ac:dyDescent="0.25">
      <c r="A335" s="7">
        <v>364</v>
      </c>
      <c r="B335" s="17" t="s">
        <v>25</v>
      </c>
      <c r="C335" s="6">
        <f t="shared" si="31"/>
        <v>4260</v>
      </c>
      <c r="D335" s="6">
        <v>0</v>
      </c>
      <c r="E335" s="6">
        <v>230</v>
      </c>
      <c r="F335" s="6">
        <v>1000</v>
      </c>
      <c r="G335" s="24">
        <v>1500</v>
      </c>
      <c r="H335" s="6">
        <v>510</v>
      </c>
      <c r="I335" s="6">
        <v>510</v>
      </c>
      <c r="J335" s="6">
        <v>510</v>
      </c>
      <c r="K335" s="6"/>
    </row>
    <row r="336" spans="1:11" ht="15.75" x14ac:dyDescent="0.25">
      <c r="A336" s="7">
        <v>365</v>
      </c>
      <c r="B336" s="17" t="s">
        <v>63</v>
      </c>
      <c r="C336" s="6">
        <f t="shared" si="31"/>
        <v>4654.3999999999996</v>
      </c>
      <c r="D336" s="6">
        <v>0</v>
      </c>
      <c r="E336" s="6">
        <v>169.9</v>
      </c>
      <c r="F336" s="6">
        <v>1900</v>
      </c>
      <c r="G336" s="31">
        <v>2584.5</v>
      </c>
      <c r="H336" s="6">
        <v>0</v>
      </c>
      <c r="I336" s="6">
        <v>0</v>
      </c>
      <c r="J336" s="6">
        <v>0</v>
      </c>
      <c r="K336" s="6"/>
    </row>
    <row r="337" spans="1:11" ht="47.25" x14ac:dyDescent="0.25">
      <c r="A337" s="7">
        <v>366</v>
      </c>
      <c r="B337" s="19" t="s">
        <v>208</v>
      </c>
      <c r="C337" s="6">
        <f t="shared" si="31"/>
        <v>0</v>
      </c>
      <c r="D337" s="20"/>
      <c r="E337" s="20"/>
      <c r="F337" s="20"/>
      <c r="G337" s="28"/>
      <c r="H337" s="20"/>
      <c r="I337" s="20"/>
      <c r="J337" s="20"/>
      <c r="K337" s="6" t="s">
        <v>209</v>
      </c>
    </row>
    <row r="338" spans="1:11" ht="15.75" x14ac:dyDescent="0.25">
      <c r="A338" s="7">
        <v>367</v>
      </c>
      <c r="B338" s="17" t="s">
        <v>210</v>
      </c>
      <c r="C338" s="6">
        <f t="shared" si="31"/>
        <v>10</v>
      </c>
      <c r="D338" s="6">
        <f t="shared" ref="D338:J338" si="36">D339</f>
        <v>0</v>
      </c>
      <c r="E338" s="6">
        <f t="shared" si="36"/>
        <v>10</v>
      </c>
      <c r="F338" s="6">
        <f t="shared" si="36"/>
        <v>0</v>
      </c>
      <c r="G338" s="24">
        <f t="shared" si="36"/>
        <v>0</v>
      </c>
      <c r="H338" s="6">
        <f t="shared" si="36"/>
        <v>0</v>
      </c>
      <c r="I338" s="6">
        <f t="shared" si="36"/>
        <v>0</v>
      </c>
      <c r="J338" s="6">
        <f t="shared" si="36"/>
        <v>0</v>
      </c>
      <c r="K338" s="6"/>
    </row>
    <row r="339" spans="1:11" ht="15.75" x14ac:dyDescent="0.25">
      <c r="A339" s="7">
        <v>368</v>
      </c>
      <c r="B339" s="14" t="s">
        <v>10</v>
      </c>
      <c r="C339" s="6">
        <f>SUM(D339:J339)</f>
        <v>10</v>
      </c>
      <c r="D339" s="6">
        <v>0</v>
      </c>
      <c r="E339" s="6">
        <v>10</v>
      </c>
      <c r="F339" s="6">
        <v>0</v>
      </c>
      <c r="G339" s="24">
        <v>0</v>
      </c>
      <c r="H339" s="6">
        <v>0</v>
      </c>
      <c r="I339" s="6">
        <v>0</v>
      </c>
      <c r="J339" s="6">
        <v>0</v>
      </c>
      <c r="K339" s="6"/>
    </row>
    <row r="340" spans="1:11" ht="15.75" x14ac:dyDescent="0.25">
      <c r="A340" s="7">
        <v>369</v>
      </c>
      <c r="B340" s="152" t="s">
        <v>211</v>
      </c>
      <c r="C340" s="153"/>
      <c r="D340" s="153"/>
      <c r="E340" s="153"/>
      <c r="F340" s="153"/>
      <c r="G340" s="153"/>
      <c r="H340" s="153"/>
      <c r="I340" s="153"/>
      <c r="J340" s="154"/>
      <c r="K340" s="5"/>
    </row>
    <row r="341" spans="1:11" ht="31.5" x14ac:dyDescent="0.25">
      <c r="A341" s="7">
        <v>370</v>
      </c>
      <c r="B341" s="11" t="s">
        <v>15</v>
      </c>
      <c r="C341" s="6">
        <v>6600.91</v>
      </c>
      <c r="D341" s="6">
        <v>0</v>
      </c>
      <c r="E341" s="6">
        <v>6600.91</v>
      </c>
      <c r="F341" s="6">
        <v>0</v>
      </c>
      <c r="G341" s="24">
        <v>0</v>
      </c>
      <c r="H341" s="6">
        <v>0</v>
      </c>
      <c r="I341" s="6">
        <v>0</v>
      </c>
      <c r="J341" s="6">
        <v>0</v>
      </c>
      <c r="K341" s="6" t="s">
        <v>7</v>
      </c>
    </row>
    <row r="342" spans="1:11" ht="15.75" x14ac:dyDescent="0.25">
      <c r="A342" s="7">
        <v>371</v>
      </c>
      <c r="B342" s="11" t="s">
        <v>9</v>
      </c>
      <c r="C342" s="15">
        <v>4991.7</v>
      </c>
      <c r="D342" s="15">
        <v>0</v>
      </c>
      <c r="E342" s="15">
        <v>4991.7</v>
      </c>
      <c r="F342" s="15">
        <v>0</v>
      </c>
      <c r="G342" s="27">
        <v>0</v>
      </c>
      <c r="H342" s="15">
        <v>0</v>
      </c>
      <c r="I342" s="15">
        <v>0</v>
      </c>
      <c r="J342" s="15">
        <v>0</v>
      </c>
      <c r="K342" s="6" t="s">
        <v>7</v>
      </c>
    </row>
    <row r="343" spans="1:11" ht="15.75" x14ac:dyDescent="0.25">
      <c r="A343" s="7">
        <v>372</v>
      </c>
      <c r="B343" s="11" t="s">
        <v>10</v>
      </c>
      <c r="C343" s="15">
        <v>1609.21</v>
      </c>
      <c r="D343" s="15">
        <v>0</v>
      </c>
      <c r="E343" s="15">
        <v>1609.21</v>
      </c>
      <c r="F343" s="15">
        <v>0</v>
      </c>
      <c r="G343" s="27">
        <v>0</v>
      </c>
      <c r="H343" s="15">
        <v>0</v>
      </c>
      <c r="I343" s="15">
        <v>0</v>
      </c>
      <c r="J343" s="15">
        <v>0</v>
      </c>
      <c r="K343" s="6" t="s">
        <v>7</v>
      </c>
    </row>
    <row r="344" spans="1:11" ht="15.75" x14ac:dyDescent="0.25">
      <c r="A344" s="7">
        <v>373</v>
      </c>
      <c r="B344" s="145" t="s">
        <v>16</v>
      </c>
      <c r="C344" s="146"/>
      <c r="D344" s="146"/>
      <c r="E344" s="146"/>
      <c r="F344" s="146"/>
      <c r="G344" s="146"/>
      <c r="H344" s="146"/>
      <c r="I344" s="146"/>
      <c r="J344" s="147"/>
      <c r="K344" s="5"/>
    </row>
    <row r="345" spans="1:11" ht="31.5" x14ac:dyDescent="0.25">
      <c r="A345" s="7">
        <v>374</v>
      </c>
      <c r="B345" s="39" t="s">
        <v>45</v>
      </c>
      <c r="C345" s="47">
        <v>6600.91</v>
      </c>
      <c r="D345" s="47">
        <v>0</v>
      </c>
      <c r="E345" s="47">
        <v>6600.91</v>
      </c>
      <c r="F345" s="47">
        <v>0</v>
      </c>
      <c r="G345" s="48">
        <v>0</v>
      </c>
      <c r="H345" s="47">
        <v>0</v>
      </c>
      <c r="I345" s="47">
        <v>0</v>
      </c>
      <c r="J345" s="47">
        <v>0</v>
      </c>
      <c r="K345" s="6" t="s">
        <v>7</v>
      </c>
    </row>
    <row r="346" spans="1:11" ht="15.75" x14ac:dyDescent="0.25">
      <c r="A346" s="7">
        <v>375</v>
      </c>
      <c r="B346" s="39" t="s">
        <v>9</v>
      </c>
      <c r="C346" s="47">
        <v>4991.7</v>
      </c>
      <c r="D346" s="47">
        <v>0</v>
      </c>
      <c r="E346" s="47">
        <v>4991.7</v>
      </c>
      <c r="F346" s="47">
        <v>0</v>
      </c>
      <c r="G346" s="48">
        <v>0</v>
      </c>
      <c r="H346" s="47">
        <v>0</v>
      </c>
      <c r="I346" s="47">
        <v>0</v>
      </c>
      <c r="J346" s="47">
        <v>0</v>
      </c>
      <c r="K346" s="6" t="s">
        <v>7</v>
      </c>
    </row>
    <row r="347" spans="1:11" ht="15.75" x14ac:dyDescent="0.25">
      <c r="A347" s="7">
        <v>376</v>
      </c>
      <c r="B347" s="39" t="s">
        <v>10</v>
      </c>
      <c r="C347" s="47">
        <v>1609.21</v>
      </c>
      <c r="D347" s="47">
        <v>0</v>
      </c>
      <c r="E347" s="47">
        <v>1609.21</v>
      </c>
      <c r="F347" s="47">
        <v>0</v>
      </c>
      <c r="G347" s="48">
        <v>0</v>
      </c>
      <c r="H347" s="47">
        <v>0</v>
      </c>
      <c r="I347" s="47">
        <v>0</v>
      </c>
      <c r="J347" s="47">
        <v>0</v>
      </c>
      <c r="K347" s="6" t="s">
        <v>7</v>
      </c>
    </row>
    <row r="348" spans="1:11" ht="141.75" x14ac:dyDescent="0.25">
      <c r="A348" s="7">
        <v>377</v>
      </c>
      <c r="B348" s="11" t="s">
        <v>212</v>
      </c>
      <c r="C348" s="6">
        <v>1609.21</v>
      </c>
      <c r="D348" s="6">
        <v>0</v>
      </c>
      <c r="E348" s="6">
        <v>1609.21</v>
      </c>
      <c r="F348" s="6">
        <v>0</v>
      </c>
      <c r="G348" s="24">
        <v>0</v>
      </c>
      <c r="H348" s="6">
        <v>0</v>
      </c>
      <c r="I348" s="6">
        <v>0</v>
      </c>
      <c r="J348" s="6">
        <v>0</v>
      </c>
      <c r="K348" s="6" t="s">
        <v>213</v>
      </c>
    </row>
    <row r="349" spans="1:11" ht="15.75" x14ac:dyDescent="0.25">
      <c r="A349" s="7">
        <v>378</v>
      </c>
      <c r="B349" s="11" t="s">
        <v>10</v>
      </c>
      <c r="C349" s="6">
        <v>1609.21</v>
      </c>
      <c r="D349" s="6">
        <v>0</v>
      </c>
      <c r="E349" s="6">
        <v>1609.21</v>
      </c>
      <c r="F349" s="6">
        <v>0</v>
      </c>
      <c r="G349" s="24">
        <v>0</v>
      </c>
      <c r="H349" s="6">
        <v>0</v>
      </c>
      <c r="I349" s="6">
        <v>0</v>
      </c>
      <c r="J349" s="6">
        <v>0</v>
      </c>
      <c r="K349" s="6"/>
    </row>
    <row r="350" spans="1:11" ht="126" x14ac:dyDescent="0.25">
      <c r="A350" s="7">
        <v>379</v>
      </c>
      <c r="B350" s="11" t="s">
        <v>214</v>
      </c>
      <c r="C350" s="6">
        <v>4991.7</v>
      </c>
      <c r="D350" s="6">
        <v>0</v>
      </c>
      <c r="E350" s="6">
        <v>4991.7</v>
      </c>
      <c r="F350" s="6">
        <v>0</v>
      </c>
      <c r="G350" s="24">
        <v>0</v>
      </c>
      <c r="H350" s="6">
        <v>0</v>
      </c>
      <c r="I350" s="6">
        <v>0</v>
      </c>
      <c r="J350" s="6">
        <v>0</v>
      </c>
      <c r="K350" s="6" t="s">
        <v>213</v>
      </c>
    </row>
    <row r="351" spans="1:11" ht="15.75" x14ac:dyDescent="0.25">
      <c r="A351" s="7">
        <v>380</v>
      </c>
      <c r="B351" s="21" t="s">
        <v>63</v>
      </c>
      <c r="C351" s="6">
        <v>4991.7</v>
      </c>
      <c r="D351" s="6">
        <v>0</v>
      </c>
      <c r="E351" s="6">
        <v>4991.7</v>
      </c>
      <c r="F351" s="20">
        <v>0</v>
      </c>
      <c r="G351" s="28">
        <v>0</v>
      </c>
      <c r="H351" s="20">
        <v>0</v>
      </c>
      <c r="I351" s="20">
        <v>0</v>
      </c>
      <c r="J351" s="20">
        <v>0</v>
      </c>
      <c r="K351" s="6"/>
    </row>
    <row r="352" spans="1:11" ht="15.75" x14ac:dyDescent="0.25">
      <c r="A352" s="7">
        <v>381</v>
      </c>
      <c r="B352" s="152" t="s">
        <v>215</v>
      </c>
      <c r="C352" s="153"/>
      <c r="D352" s="153"/>
      <c r="E352" s="153"/>
      <c r="F352" s="153"/>
      <c r="G352" s="153"/>
      <c r="H352" s="153"/>
      <c r="I352" s="153"/>
      <c r="J352" s="154"/>
      <c r="K352" s="5"/>
    </row>
    <row r="353" spans="1:11" ht="31.5" x14ac:dyDescent="0.25">
      <c r="A353" s="7">
        <v>382</v>
      </c>
      <c r="B353" s="11" t="s">
        <v>43</v>
      </c>
      <c r="C353" s="6">
        <f t="shared" ref="C353:C366" si="37">SUM(D353:J353)</f>
        <v>12317.320000000002</v>
      </c>
      <c r="D353" s="6">
        <v>0</v>
      </c>
      <c r="E353" s="6">
        <v>3039.49</v>
      </c>
      <c r="F353" s="6">
        <v>3112.78</v>
      </c>
      <c r="G353" s="24">
        <f>SUM(G354:G356)</f>
        <v>2698.85</v>
      </c>
      <c r="H353" s="6">
        <v>1280</v>
      </c>
      <c r="I353" s="6">
        <v>1280</v>
      </c>
      <c r="J353" s="6">
        <v>906.2</v>
      </c>
      <c r="K353" s="6" t="s">
        <v>7</v>
      </c>
    </row>
    <row r="354" spans="1:11" ht="15.75" x14ac:dyDescent="0.25">
      <c r="A354" s="7">
        <v>383</v>
      </c>
      <c r="B354" s="11" t="s">
        <v>44</v>
      </c>
      <c r="C354" s="6">
        <f t="shared" si="37"/>
        <v>1215.0999999999999</v>
      </c>
      <c r="D354" s="6">
        <v>0</v>
      </c>
      <c r="E354" s="6">
        <v>460.8</v>
      </c>
      <c r="F354" s="6">
        <v>754.3</v>
      </c>
      <c r="G354" s="24">
        <v>0</v>
      </c>
      <c r="H354" s="6">
        <v>0</v>
      </c>
      <c r="I354" s="6">
        <v>0</v>
      </c>
      <c r="J354" s="6">
        <v>0</v>
      </c>
      <c r="K354" s="6" t="s">
        <v>7</v>
      </c>
    </row>
    <row r="355" spans="1:11" ht="15.75" x14ac:dyDescent="0.25">
      <c r="A355" s="7">
        <v>384</v>
      </c>
      <c r="B355" s="11" t="s">
        <v>9</v>
      </c>
      <c r="C355" s="6">
        <f t="shared" si="37"/>
        <v>3754.8999999999996</v>
      </c>
      <c r="D355" s="6">
        <v>0</v>
      </c>
      <c r="E355" s="6">
        <v>1528.3</v>
      </c>
      <c r="F355" s="6">
        <v>793.3</v>
      </c>
      <c r="G355" s="24">
        <f>G360</f>
        <v>1433.3</v>
      </c>
      <c r="H355" s="6">
        <v>0</v>
      </c>
      <c r="I355" s="6">
        <v>0</v>
      </c>
      <c r="J355" s="6">
        <v>0</v>
      </c>
      <c r="K355" s="6" t="s">
        <v>7</v>
      </c>
    </row>
    <row r="356" spans="1:11" ht="15.75" x14ac:dyDescent="0.25">
      <c r="A356" s="7">
        <v>385</v>
      </c>
      <c r="B356" s="11" t="s">
        <v>10</v>
      </c>
      <c r="C356" s="6">
        <f t="shared" si="37"/>
        <v>7347.32</v>
      </c>
      <c r="D356" s="6">
        <v>0</v>
      </c>
      <c r="E356" s="6">
        <v>1050.3900000000001</v>
      </c>
      <c r="F356" s="6">
        <v>1565.18</v>
      </c>
      <c r="G356" s="24">
        <f>G361</f>
        <v>1265.55</v>
      </c>
      <c r="H356" s="6">
        <v>1280</v>
      </c>
      <c r="I356" s="6">
        <v>1280</v>
      </c>
      <c r="J356" s="6">
        <v>906.2</v>
      </c>
      <c r="K356" s="6" t="s">
        <v>7</v>
      </c>
    </row>
    <row r="357" spans="1:11" ht="15.75" x14ac:dyDescent="0.25">
      <c r="A357" s="7">
        <v>386</v>
      </c>
      <c r="B357" s="145" t="s">
        <v>16</v>
      </c>
      <c r="C357" s="146"/>
      <c r="D357" s="146"/>
      <c r="E357" s="146"/>
      <c r="F357" s="146"/>
      <c r="G357" s="146"/>
      <c r="H357" s="146"/>
      <c r="I357" s="146"/>
      <c r="J357" s="147"/>
      <c r="K357" s="5"/>
    </row>
    <row r="358" spans="1:11" ht="31.5" x14ac:dyDescent="0.25">
      <c r="A358" s="7">
        <v>387</v>
      </c>
      <c r="B358" s="39" t="s">
        <v>45</v>
      </c>
      <c r="C358" s="37">
        <f t="shared" si="37"/>
        <v>12317.320000000002</v>
      </c>
      <c r="D358" s="37">
        <v>0</v>
      </c>
      <c r="E358" s="37">
        <v>3039.49</v>
      </c>
      <c r="F358" s="37">
        <v>3112.78</v>
      </c>
      <c r="G358" s="40">
        <f>SUM(G359:G361)</f>
        <v>2698.85</v>
      </c>
      <c r="H358" s="37">
        <v>1280</v>
      </c>
      <c r="I358" s="37">
        <v>1280</v>
      </c>
      <c r="J358" s="37">
        <v>906.2</v>
      </c>
      <c r="K358" s="6" t="s">
        <v>7</v>
      </c>
    </row>
    <row r="359" spans="1:11" ht="15.75" x14ac:dyDescent="0.25">
      <c r="A359" s="7">
        <v>388</v>
      </c>
      <c r="B359" s="39" t="s">
        <v>44</v>
      </c>
      <c r="C359" s="37">
        <f t="shared" si="37"/>
        <v>1215.0999999999999</v>
      </c>
      <c r="D359" s="37">
        <v>0</v>
      </c>
      <c r="E359" s="37">
        <v>460.8</v>
      </c>
      <c r="F359" s="37">
        <v>754.3</v>
      </c>
      <c r="G359" s="40">
        <v>0</v>
      </c>
      <c r="H359" s="37">
        <v>0</v>
      </c>
      <c r="I359" s="37">
        <v>0</v>
      </c>
      <c r="J359" s="37">
        <v>0</v>
      </c>
      <c r="K359" s="6" t="s">
        <v>7</v>
      </c>
    </row>
    <row r="360" spans="1:11" ht="15.75" x14ac:dyDescent="0.25">
      <c r="A360" s="7">
        <v>389</v>
      </c>
      <c r="B360" s="39" t="s">
        <v>9</v>
      </c>
      <c r="C360" s="37">
        <f t="shared" si="37"/>
        <v>2961.6</v>
      </c>
      <c r="D360" s="37">
        <v>0</v>
      </c>
      <c r="E360" s="37">
        <v>1528.3</v>
      </c>
      <c r="F360" s="37">
        <v>0</v>
      </c>
      <c r="G360" s="40">
        <f>G366</f>
        <v>1433.3</v>
      </c>
      <c r="H360" s="37">
        <v>0</v>
      </c>
      <c r="I360" s="37">
        <v>0</v>
      </c>
      <c r="J360" s="37">
        <v>0</v>
      </c>
      <c r="K360" s="6" t="s">
        <v>7</v>
      </c>
    </row>
    <row r="361" spans="1:11" ht="15.75" x14ac:dyDescent="0.25">
      <c r="A361" s="7">
        <v>390</v>
      </c>
      <c r="B361" s="39" t="s">
        <v>10</v>
      </c>
      <c r="C361" s="37">
        <f t="shared" si="37"/>
        <v>7347.32</v>
      </c>
      <c r="D361" s="37">
        <v>0</v>
      </c>
      <c r="E361" s="37">
        <v>1050.3900000000001</v>
      </c>
      <c r="F361" s="37">
        <v>1565.18</v>
      </c>
      <c r="G361" s="40">
        <f>G365</f>
        <v>1265.55</v>
      </c>
      <c r="H361" s="37">
        <v>1280</v>
      </c>
      <c r="I361" s="37">
        <v>1280</v>
      </c>
      <c r="J361" s="37">
        <v>906.2</v>
      </c>
      <c r="K361" s="6" t="s">
        <v>7</v>
      </c>
    </row>
    <row r="362" spans="1:11" ht="78.75" x14ac:dyDescent="0.25">
      <c r="A362" s="7">
        <v>391</v>
      </c>
      <c r="B362" s="11" t="s">
        <v>216</v>
      </c>
      <c r="C362" s="6">
        <f t="shared" si="37"/>
        <v>1050.3900000000001</v>
      </c>
      <c r="D362" s="6">
        <v>0</v>
      </c>
      <c r="E362" s="6">
        <v>1050.3900000000001</v>
      </c>
      <c r="F362" s="6">
        <v>0</v>
      </c>
      <c r="G362" s="24">
        <v>0</v>
      </c>
      <c r="H362" s="6">
        <v>0</v>
      </c>
      <c r="I362" s="6">
        <v>0</v>
      </c>
      <c r="J362" s="6">
        <v>0</v>
      </c>
      <c r="K362" s="6" t="s">
        <v>217</v>
      </c>
    </row>
    <row r="363" spans="1:11" ht="15.75" x14ac:dyDescent="0.25">
      <c r="A363" s="7">
        <v>392</v>
      </c>
      <c r="B363" s="11" t="s">
        <v>25</v>
      </c>
      <c r="C363" s="6">
        <f t="shared" si="37"/>
        <v>1050.3900000000001</v>
      </c>
      <c r="D363" s="6">
        <v>0</v>
      </c>
      <c r="E363" s="6">
        <v>1050.3900000000001</v>
      </c>
      <c r="F363" s="6">
        <v>0</v>
      </c>
      <c r="G363" s="30">
        <v>0</v>
      </c>
      <c r="H363" s="6">
        <v>0</v>
      </c>
      <c r="I363" s="6">
        <v>0</v>
      </c>
      <c r="J363" s="6">
        <v>0</v>
      </c>
      <c r="K363" s="6"/>
    </row>
    <row r="364" spans="1:11" ht="78.75" x14ac:dyDescent="0.25">
      <c r="A364" s="7">
        <v>393</v>
      </c>
      <c r="B364" s="11" t="s">
        <v>218</v>
      </c>
      <c r="C364" s="6">
        <f t="shared" si="37"/>
        <v>11266.93</v>
      </c>
      <c r="D364" s="6">
        <v>0</v>
      </c>
      <c r="E364" s="6">
        <v>1989.1</v>
      </c>
      <c r="F364" s="6">
        <v>3112.78</v>
      </c>
      <c r="G364" s="24">
        <f>SUM(G365:G367)</f>
        <v>2698.85</v>
      </c>
      <c r="H364" s="6">
        <v>1280</v>
      </c>
      <c r="I364" s="6">
        <v>1280</v>
      </c>
      <c r="J364" s="6">
        <v>906.2</v>
      </c>
      <c r="K364" s="6" t="s">
        <v>217</v>
      </c>
    </row>
    <row r="365" spans="1:11" ht="15.75" x14ac:dyDescent="0.25">
      <c r="A365" s="7">
        <v>394</v>
      </c>
      <c r="B365" s="11" t="s">
        <v>10</v>
      </c>
      <c r="C365" s="6">
        <f t="shared" si="37"/>
        <v>6296.9299999999994</v>
      </c>
      <c r="D365" s="6">
        <v>0</v>
      </c>
      <c r="E365" s="6">
        <v>0</v>
      </c>
      <c r="F365" s="6">
        <v>1565.18</v>
      </c>
      <c r="G365" s="30">
        <v>1265.55</v>
      </c>
      <c r="H365" s="6">
        <v>1280</v>
      </c>
      <c r="I365" s="6">
        <v>1280</v>
      </c>
      <c r="J365" s="6">
        <v>906.2</v>
      </c>
      <c r="K365" s="6"/>
    </row>
    <row r="366" spans="1:11" ht="15.75" x14ac:dyDescent="0.25">
      <c r="A366" s="7">
        <v>395</v>
      </c>
      <c r="B366" s="11" t="s">
        <v>26</v>
      </c>
      <c r="C366" s="6">
        <f t="shared" si="37"/>
        <v>3754.8999999999996</v>
      </c>
      <c r="D366" s="6">
        <v>0</v>
      </c>
      <c r="E366" s="6">
        <v>1528.3</v>
      </c>
      <c r="F366" s="6">
        <v>793.3</v>
      </c>
      <c r="G366" s="52">
        <v>1433.3</v>
      </c>
      <c r="H366" s="6">
        <v>0</v>
      </c>
      <c r="I366" s="6">
        <v>0</v>
      </c>
      <c r="J366" s="6">
        <v>0</v>
      </c>
      <c r="K366" s="6"/>
    </row>
    <row r="367" spans="1:11" ht="15.75" x14ac:dyDescent="0.25">
      <c r="A367" s="7">
        <v>396</v>
      </c>
      <c r="B367" s="11" t="s">
        <v>12</v>
      </c>
      <c r="C367" s="6">
        <f>SUM(D367:J367)</f>
        <v>1215.0999999999999</v>
      </c>
      <c r="D367" s="6">
        <v>0</v>
      </c>
      <c r="E367" s="6">
        <v>460.8</v>
      </c>
      <c r="F367" s="6">
        <v>754.3</v>
      </c>
      <c r="G367" s="24">
        <v>0</v>
      </c>
      <c r="H367" s="6">
        <v>0</v>
      </c>
      <c r="I367" s="6">
        <v>0</v>
      </c>
      <c r="J367" s="6">
        <v>0</v>
      </c>
      <c r="K367" s="6"/>
    </row>
    <row r="368" spans="1:11" ht="15.75" x14ac:dyDescent="0.25">
      <c r="A368" s="7">
        <v>397</v>
      </c>
      <c r="B368" s="152" t="s">
        <v>219</v>
      </c>
      <c r="C368" s="153"/>
      <c r="D368" s="153"/>
      <c r="E368" s="153"/>
      <c r="F368" s="153"/>
      <c r="G368" s="153"/>
      <c r="H368" s="153"/>
      <c r="I368" s="153"/>
      <c r="J368" s="154"/>
      <c r="K368" s="6"/>
    </row>
    <row r="369" spans="1:11" ht="31.5" x14ac:dyDescent="0.25">
      <c r="A369" s="7">
        <v>398</v>
      </c>
      <c r="B369" s="11" t="s">
        <v>43</v>
      </c>
      <c r="C369" s="6">
        <f>SUM(D369:J369)</f>
        <v>0</v>
      </c>
      <c r="D369" s="6">
        <v>0</v>
      </c>
      <c r="E369" s="6">
        <v>0</v>
      </c>
      <c r="F369" s="6">
        <v>0</v>
      </c>
      <c r="G369" s="24">
        <f>G370+G371+G372</f>
        <v>0</v>
      </c>
      <c r="H369" s="6">
        <v>0</v>
      </c>
      <c r="I369" s="6">
        <v>0</v>
      </c>
      <c r="J369" s="6">
        <v>0</v>
      </c>
      <c r="K369" s="5"/>
    </row>
    <row r="370" spans="1:11" ht="15.75" x14ac:dyDescent="0.25">
      <c r="A370" s="7">
        <v>399</v>
      </c>
      <c r="B370" s="11" t="s">
        <v>44</v>
      </c>
      <c r="C370" s="6">
        <v>0</v>
      </c>
      <c r="D370" s="6">
        <v>0</v>
      </c>
      <c r="E370" s="6">
        <v>0</v>
      </c>
      <c r="F370" s="6">
        <v>0</v>
      </c>
      <c r="G370" s="24">
        <v>0</v>
      </c>
      <c r="H370" s="6">
        <v>0</v>
      </c>
      <c r="I370" s="6">
        <v>0</v>
      </c>
      <c r="J370" s="6">
        <v>0</v>
      </c>
      <c r="K370" s="6" t="s">
        <v>7</v>
      </c>
    </row>
    <row r="371" spans="1:11" ht="15.75" x14ac:dyDescent="0.25">
      <c r="A371" s="7">
        <v>400</v>
      </c>
      <c r="B371" s="11" t="s">
        <v>9</v>
      </c>
      <c r="C371" s="6">
        <v>0</v>
      </c>
      <c r="D371" s="6">
        <v>0</v>
      </c>
      <c r="E371" s="6">
        <v>0</v>
      </c>
      <c r="F371" s="6">
        <v>0</v>
      </c>
      <c r="G371" s="24">
        <v>0</v>
      </c>
      <c r="H371" s="6">
        <v>0</v>
      </c>
      <c r="I371" s="6">
        <v>0</v>
      </c>
      <c r="J371" s="6">
        <v>0</v>
      </c>
      <c r="K371" s="6" t="s">
        <v>7</v>
      </c>
    </row>
    <row r="372" spans="1:11" ht="15.75" x14ac:dyDescent="0.25">
      <c r="A372" s="7">
        <v>401</v>
      </c>
      <c r="B372" s="11" t="s">
        <v>10</v>
      </c>
      <c r="C372" s="6">
        <f>SUM(D372:J372)</f>
        <v>0</v>
      </c>
      <c r="D372" s="6">
        <v>0</v>
      </c>
      <c r="E372" s="6">
        <v>0</v>
      </c>
      <c r="F372" s="6">
        <v>0</v>
      </c>
      <c r="G372" s="24">
        <f>G377</f>
        <v>0</v>
      </c>
      <c r="H372" s="6">
        <v>0</v>
      </c>
      <c r="I372" s="6">
        <v>0</v>
      </c>
      <c r="J372" s="6">
        <v>0</v>
      </c>
      <c r="K372" s="6" t="s">
        <v>7</v>
      </c>
    </row>
    <row r="373" spans="1:11" ht="15.75" x14ac:dyDescent="0.25">
      <c r="A373" s="7">
        <v>402</v>
      </c>
      <c r="B373" s="145" t="s">
        <v>16</v>
      </c>
      <c r="C373" s="146"/>
      <c r="D373" s="146"/>
      <c r="E373" s="146"/>
      <c r="F373" s="146"/>
      <c r="G373" s="146"/>
      <c r="H373" s="146"/>
      <c r="I373" s="146"/>
      <c r="J373" s="147"/>
      <c r="K373" s="6" t="s">
        <v>7</v>
      </c>
    </row>
    <row r="374" spans="1:11" ht="31.5" x14ac:dyDescent="0.25">
      <c r="A374" s="7">
        <v>403</v>
      </c>
      <c r="B374" s="39" t="s">
        <v>45</v>
      </c>
      <c r="C374" s="37">
        <f>SUM(D374:J374)</f>
        <v>0</v>
      </c>
      <c r="D374" s="37">
        <v>0</v>
      </c>
      <c r="E374" s="37">
        <v>0</v>
      </c>
      <c r="F374" s="37">
        <v>0</v>
      </c>
      <c r="G374" s="40">
        <f>G375+G376+G377</f>
        <v>0</v>
      </c>
      <c r="H374" s="37">
        <v>0</v>
      </c>
      <c r="I374" s="37">
        <v>0</v>
      </c>
      <c r="J374" s="37">
        <v>0</v>
      </c>
      <c r="K374" s="5"/>
    </row>
    <row r="375" spans="1:11" ht="15.75" x14ac:dyDescent="0.25">
      <c r="A375" s="7">
        <v>404</v>
      </c>
      <c r="B375" s="39" t="s">
        <v>44</v>
      </c>
      <c r="C375" s="37">
        <v>0</v>
      </c>
      <c r="D375" s="37">
        <v>0</v>
      </c>
      <c r="E375" s="37">
        <v>0</v>
      </c>
      <c r="F375" s="37">
        <v>0</v>
      </c>
      <c r="G375" s="40">
        <v>0</v>
      </c>
      <c r="H375" s="37">
        <v>0</v>
      </c>
      <c r="I375" s="37">
        <v>0</v>
      </c>
      <c r="J375" s="37">
        <v>0</v>
      </c>
      <c r="K375" s="6" t="s">
        <v>7</v>
      </c>
    </row>
    <row r="376" spans="1:11" ht="15.75" x14ac:dyDescent="0.25">
      <c r="A376" s="7">
        <v>405</v>
      </c>
      <c r="B376" s="39" t="s">
        <v>9</v>
      </c>
      <c r="C376" s="37">
        <v>0</v>
      </c>
      <c r="D376" s="37">
        <v>0</v>
      </c>
      <c r="E376" s="37">
        <v>0</v>
      </c>
      <c r="F376" s="37">
        <v>0</v>
      </c>
      <c r="G376" s="40">
        <v>0</v>
      </c>
      <c r="H376" s="37">
        <v>0</v>
      </c>
      <c r="I376" s="37">
        <v>0</v>
      </c>
      <c r="J376" s="37">
        <v>0</v>
      </c>
      <c r="K376" s="6" t="s">
        <v>7</v>
      </c>
    </row>
    <row r="377" spans="1:11" ht="15.75" x14ac:dyDescent="0.25">
      <c r="A377" s="7">
        <v>406</v>
      </c>
      <c r="B377" s="39" t="s">
        <v>10</v>
      </c>
      <c r="C377" s="37">
        <f>SUM(D377:J377)</f>
        <v>0</v>
      </c>
      <c r="D377" s="37">
        <v>0</v>
      </c>
      <c r="E377" s="37">
        <v>0</v>
      </c>
      <c r="F377" s="37">
        <v>0</v>
      </c>
      <c r="G377" s="40">
        <f>G380+G382</f>
        <v>0</v>
      </c>
      <c r="H377" s="37">
        <v>0</v>
      </c>
      <c r="I377" s="37">
        <v>0</v>
      </c>
      <c r="J377" s="37">
        <v>0</v>
      </c>
      <c r="K377" s="6" t="s">
        <v>7</v>
      </c>
    </row>
    <row r="378" spans="1:11" ht="94.5" x14ac:dyDescent="0.25">
      <c r="A378" s="7">
        <v>407</v>
      </c>
      <c r="B378" s="11" t="s">
        <v>220</v>
      </c>
      <c r="C378" s="6">
        <v>0</v>
      </c>
      <c r="D378" s="6">
        <v>0</v>
      </c>
      <c r="E378" s="6">
        <v>0</v>
      </c>
      <c r="F378" s="6">
        <v>0</v>
      </c>
      <c r="G378" s="24">
        <v>0</v>
      </c>
      <c r="H378" s="6">
        <v>0</v>
      </c>
      <c r="I378" s="6">
        <v>0</v>
      </c>
      <c r="J378" s="6">
        <v>0</v>
      </c>
      <c r="K378" s="6" t="s">
        <v>7</v>
      </c>
    </row>
    <row r="379" spans="1:11" ht="31.5" x14ac:dyDescent="0.25">
      <c r="A379" s="7">
        <v>408</v>
      </c>
      <c r="B379" s="11" t="s">
        <v>63</v>
      </c>
      <c r="C379" s="6">
        <v>0</v>
      </c>
      <c r="D379" s="6">
        <v>0</v>
      </c>
      <c r="E379" s="6">
        <v>0</v>
      </c>
      <c r="F379" s="6">
        <v>0</v>
      </c>
      <c r="G379" s="24">
        <v>0</v>
      </c>
      <c r="H379" s="6">
        <v>0</v>
      </c>
      <c r="I379" s="6">
        <v>0</v>
      </c>
      <c r="J379" s="6">
        <v>0</v>
      </c>
      <c r="K379" s="6" t="s">
        <v>221</v>
      </c>
    </row>
    <row r="380" spans="1:11" ht="15.75" x14ac:dyDescent="0.25">
      <c r="A380" s="7">
        <v>409</v>
      </c>
      <c r="B380" s="11" t="s">
        <v>10</v>
      </c>
      <c r="C380" s="6">
        <f>SUM(D380:J380)</f>
        <v>0</v>
      </c>
      <c r="D380" s="6">
        <v>0</v>
      </c>
      <c r="E380" s="6">
        <v>0</v>
      </c>
      <c r="F380" s="6">
        <v>0</v>
      </c>
      <c r="G380" s="30">
        <v>0</v>
      </c>
      <c r="H380" s="6">
        <v>0</v>
      </c>
      <c r="I380" s="6">
        <v>0</v>
      </c>
      <c r="J380" s="6">
        <v>0</v>
      </c>
      <c r="K380" s="6"/>
    </row>
    <row r="381" spans="1:11" ht="94.5" x14ac:dyDescent="0.25">
      <c r="A381" s="7">
        <v>410</v>
      </c>
      <c r="B381" s="11" t="s">
        <v>222</v>
      </c>
      <c r="C381" s="6">
        <f>SUM(D381:J381)</f>
        <v>0</v>
      </c>
      <c r="D381" s="6">
        <v>0</v>
      </c>
      <c r="E381" s="6">
        <v>0</v>
      </c>
      <c r="F381" s="6">
        <v>0</v>
      </c>
      <c r="G381" s="24">
        <f>G382</f>
        <v>0</v>
      </c>
      <c r="H381" s="6">
        <v>0</v>
      </c>
      <c r="I381" s="6">
        <v>0</v>
      </c>
      <c r="J381" s="6">
        <v>0</v>
      </c>
      <c r="K381" s="6"/>
    </row>
    <row r="382" spans="1:11" ht="31.5" x14ac:dyDescent="0.25">
      <c r="A382" s="7">
        <v>411</v>
      </c>
      <c r="B382" s="11" t="s">
        <v>10</v>
      </c>
      <c r="C382" s="6">
        <f>SUM(D382:J382)</f>
        <v>0</v>
      </c>
      <c r="D382" s="6">
        <v>0</v>
      </c>
      <c r="E382" s="6">
        <v>0</v>
      </c>
      <c r="F382" s="6">
        <v>0</v>
      </c>
      <c r="G382" s="30">
        <v>0</v>
      </c>
      <c r="H382" s="6">
        <v>0</v>
      </c>
      <c r="I382" s="6">
        <v>0</v>
      </c>
      <c r="J382" s="6">
        <v>0</v>
      </c>
      <c r="K382" s="6" t="s">
        <v>223</v>
      </c>
    </row>
    <row r="384" spans="1:11" x14ac:dyDescent="0.25">
      <c r="A384" s="81" t="s">
        <v>233</v>
      </c>
      <c r="B384" s="81"/>
      <c r="C384" s="81"/>
      <c r="D384" s="81"/>
      <c r="E384" s="81"/>
      <c r="F384" s="81"/>
      <c r="G384" s="81"/>
      <c r="H384" s="81"/>
    </row>
  </sheetData>
  <mergeCells count="38">
    <mergeCell ref="B58:J58"/>
    <mergeCell ref="A2:K2"/>
    <mergeCell ref="C3:J3"/>
    <mergeCell ref="B19:J19"/>
    <mergeCell ref="B24:J24"/>
    <mergeCell ref="B53:J53"/>
    <mergeCell ref="B166:J166"/>
    <mergeCell ref="B89:J89"/>
    <mergeCell ref="B93:J93"/>
    <mergeCell ref="B101:J101"/>
    <mergeCell ref="B104:J104"/>
    <mergeCell ref="B111:J111"/>
    <mergeCell ref="B115:J115"/>
    <mergeCell ref="B119:J119"/>
    <mergeCell ref="B134:J134"/>
    <mergeCell ref="B141:J141"/>
    <mergeCell ref="B145:J145"/>
    <mergeCell ref="B161:J161"/>
    <mergeCell ref="B296:J296"/>
    <mergeCell ref="B171:J171"/>
    <mergeCell ref="B184:J184"/>
    <mergeCell ref="B203:J203"/>
    <mergeCell ref="B208:J208"/>
    <mergeCell ref="B247:J247"/>
    <mergeCell ref="B251:J251"/>
    <mergeCell ref="B265:J265"/>
    <mergeCell ref="B268:J268"/>
    <mergeCell ref="B279:J279"/>
    <mergeCell ref="B284:J284"/>
    <mergeCell ref="B289:J289"/>
    <mergeCell ref="B368:J368"/>
    <mergeCell ref="B373:J373"/>
    <mergeCell ref="B307:J307"/>
    <mergeCell ref="B311:J311"/>
    <mergeCell ref="B340:J340"/>
    <mergeCell ref="B344:J344"/>
    <mergeCell ref="B352:J352"/>
    <mergeCell ref="B357:J357"/>
  </mergeCells>
  <pageMargins left="0.70866141732283472" right="0.24" top="0.9055118110236221" bottom="0.15748031496062992" header="0.28000000000000003" footer="0.21"/>
  <pageSetup paperSize="9" scale="57" fitToHeight="2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K384"/>
  <sheetViews>
    <sheetView topLeftCell="A91" workbookViewId="0">
      <selection activeCell="B51" sqref="B51"/>
    </sheetView>
  </sheetViews>
  <sheetFormatPr defaultRowHeight="15" x14ac:dyDescent="0.25"/>
  <cols>
    <col min="1" max="1" width="7.5703125" bestFit="1" customWidth="1"/>
    <col min="2" max="2" width="34.140625" bestFit="1" customWidth="1"/>
    <col min="3" max="3" width="13.140625" bestFit="1" customWidth="1"/>
    <col min="4" max="5" width="11.28515625" bestFit="1" customWidth="1"/>
    <col min="6" max="6" width="13.140625" bestFit="1" customWidth="1"/>
    <col min="7" max="7" width="20.140625" style="29" bestFit="1" customWidth="1"/>
    <col min="8" max="10" width="11.28515625" bestFit="1" customWidth="1"/>
    <col min="11" max="11" width="19" customWidth="1"/>
  </cols>
  <sheetData>
    <row r="1" spans="1:11" ht="18.75" x14ac:dyDescent="0.3">
      <c r="A1" s="1"/>
      <c r="B1" s="2"/>
      <c r="C1" s="2"/>
      <c r="D1" s="2"/>
      <c r="E1" s="2"/>
      <c r="F1" s="2"/>
      <c r="G1" s="22"/>
      <c r="H1" s="2"/>
      <c r="I1" s="2"/>
      <c r="J1" s="2"/>
      <c r="K1" s="3"/>
    </row>
    <row r="2" spans="1:11" ht="15.75" x14ac:dyDescent="0.25">
      <c r="A2" s="148" t="s">
        <v>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1" ht="98.25" customHeight="1" x14ac:dyDescent="0.25">
      <c r="A3" s="4" t="s">
        <v>1</v>
      </c>
      <c r="B3" s="5" t="s">
        <v>2</v>
      </c>
      <c r="C3" s="149" t="s">
        <v>3</v>
      </c>
      <c r="D3" s="150"/>
      <c r="E3" s="150"/>
      <c r="F3" s="150"/>
      <c r="G3" s="150"/>
      <c r="H3" s="150"/>
      <c r="I3" s="150"/>
      <c r="J3" s="151"/>
      <c r="K3" s="6" t="s">
        <v>4</v>
      </c>
    </row>
    <row r="4" spans="1:11" ht="15.75" x14ac:dyDescent="0.25">
      <c r="A4" s="7"/>
      <c r="B4" s="8"/>
      <c r="C4" s="6" t="s">
        <v>5</v>
      </c>
      <c r="D4" s="9">
        <v>2014</v>
      </c>
      <c r="E4" s="9">
        <v>2015</v>
      </c>
      <c r="F4" s="9">
        <v>2016</v>
      </c>
      <c r="G4" s="23">
        <v>2017</v>
      </c>
      <c r="H4" s="9">
        <v>2018</v>
      </c>
      <c r="I4" s="9">
        <v>2019</v>
      </c>
      <c r="J4" s="9">
        <v>2020</v>
      </c>
      <c r="K4" s="10"/>
    </row>
    <row r="5" spans="1:11" ht="31.5" x14ac:dyDescent="0.25">
      <c r="A5" s="7">
        <v>1</v>
      </c>
      <c r="B5" s="35" t="s">
        <v>6</v>
      </c>
      <c r="C5" s="6">
        <f t="shared" ref="C5:C18" si="0">SUM(D5:J5)</f>
        <v>5139614.5577400001</v>
      </c>
      <c r="D5" s="6">
        <v>631056.41</v>
      </c>
      <c r="E5" s="6">
        <v>803655.04</v>
      </c>
      <c r="F5" s="6">
        <v>1109120.27</v>
      </c>
      <c r="G5" s="24">
        <f>SUM(G6:G9)</f>
        <v>902057.70773999987</v>
      </c>
      <c r="H5" s="6">
        <v>554917.25</v>
      </c>
      <c r="I5" s="6">
        <v>507970.37</v>
      </c>
      <c r="J5" s="6">
        <v>630837.51</v>
      </c>
      <c r="K5" s="6" t="s">
        <v>7</v>
      </c>
    </row>
    <row r="6" spans="1:11" ht="15.75" x14ac:dyDescent="0.25">
      <c r="A6" s="7">
        <v>2</v>
      </c>
      <c r="B6" s="11" t="s">
        <v>8</v>
      </c>
      <c r="C6" s="6">
        <f t="shared" si="0"/>
        <v>274414.40000000002</v>
      </c>
      <c r="D6" s="6">
        <v>40521.599999999999</v>
      </c>
      <c r="E6" s="6">
        <v>36378.800000000003</v>
      </c>
      <c r="F6" s="6">
        <v>44371.1</v>
      </c>
      <c r="G6" s="24">
        <f>G11+G15</f>
        <v>38158.9</v>
      </c>
      <c r="H6" s="6">
        <v>37972</v>
      </c>
      <c r="I6" s="6">
        <v>37958</v>
      </c>
      <c r="J6" s="6">
        <v>39054</v>
      </c>
      <c r="K6" s="6" t="s">
        <v>7</v>
      </c>
    </row>
    <row r="7" spans="1:11" ht="15.75" x14ac:dyDescent="0.25">
      <c r="A7" s="7">
        <v>3</v>
      </c>
      <c r="B7" s="11" t="s">
        <v>9</v>
      </c>
      <c r="C7" s="6">
        <f t="shared" si="0"/>
        <v>1849385.6968799999</v>
      </c>
      <c r="D7" s="6">
        <v>210930.31</v>
      </c>
      <c r="E7" s="6">
        <v>299879.27</v>
      </c>
      <c r="F7" s="6">
        <v>546208.19999999995</v>
      </c>
      <c r="G7" s="24">
        <f>G12+G16</f>
        <v>352020.01687999995</v>
      </c>
      <c r="H7" s="6">
        <v>164755.9</v>
      </c>
      <c r="I7" s="6">
        <v>153842.1</v>
      </c>
      <c r="J7" s="6">
        <v>121749.9</v>
      </c>
      <c r="K7" s="6" t="s">
        <v>7</v>
      </c>
    </row>
    <row r="8" spans="1:11" ht="15.75" x14ac:dyDescent="0.25">
      <c r="A8" s="7">
        <v>4</v>
      </c>
      <c r="B8" s="11" t="s">
        <v>10</v>
      </c>
      <c r="C8" s="6">
        <f t="shared" si="0"/>
        <v>3015526.3808599999</v>
      </c>
      <c r="D8" s="6">
        <v>379604.5</v>
      </c>
      <c r="E8" s="6">
        <v>467396.97</v>
      </c>
      <c r="F8" s="6">
        <v>518540.97</v>
      </c>
      <c r="G8" s="24">
        <f>G13+G17</f>
        <v>511590.71085999999</v>
      </c>
      <c r="H8" s="6">
        <v>352189.35</v>
      </c>
      <c r="I8" s="6">
        <v>316170.27</v>
      </c>
      <c r="J8" s="6">
        <v>470033.61</v>
      </c>
      <c r="K8" s="6" t="s">
        <v>7</v>
      </c>
    </row>
    <row r="9" spans="1:11" ht="31.5" x14ac:dyDescent="0.25">
      <c r="A9" s="7">
        <v>5</v>
      </c>
      <c r="B9" s="50" t="s">
        <v>225</v>
      </c>
      <c r="C9" s="6">
        <f t="shared" si="0"/>
        <v>288.08</v>
      </c>
      <c r="D9" s="6"/>
      <c r="E9" s="6"/>
      <c r="F9" s="6"/>
      <c r="G9" s="24">
        <f>G18</f>
        <v>288.08</v>
      </c>
      <c r="H9" s="6"/>
      <c r="I9" s="6"/>
      <c r="J9" s="6"/>
      <c r="K9" s="6"/>
    </row>
    <row r="10" spans="1:11" ht="15.75" x14ac:dyDescent="0.25">
      <c r="A10" s="7">
        <v>6</v>
      </c>
      <c r="B10" s="41" t="s">
        <v>11</v>
      </c>
      <c r="C10" s="42">
        <f t="shared" si="0"/>
        <v>1048570.03455</v>
      </c>
      <c r="D10" s="42">
        <v>46536.46</v>
      </c>
      <c r="E10" s="42">
        <v>246125.55</v>
      </c>
      <c r="F10" s="42">
        <v>410431.54</v>
      </c>
      <c r="G10" s="43">
        <f>SUM(G11:G13)</f>
        <v>269040.98454999999</v>
      </c>
      <c r="H10" s="42">
        <v>0</v>
      </c>
      <c r="I10" s="42">
        <v>0</v>
      </c>
      <c r="J10" s="42">
        <v>76435.5</v>
      </c>
      <c r="K10" s="6" t="s">
        <v>7</v>
      </c>
    </row>
    <row r="11" spans="1:11" ht="15.75" x14ac:dyDescent="0.25">
      <c r="A11" s="7">
        <v>7</v>
      </c>
      <c r="B11" s="44" t="s">
        <v>12</v>
      </c>
      <c r="C11" s="42">
        <f t="shared" si="0"/>
        <v>1437.2</v>
      </c>
      <c r="D11" s="42">
        <v>1437.2</v>
      </c>
      <c r="E11" s="42">
        <v>0</v>
      </c>
      <c r="F11" s="42">
        <v>0</v>
      </c>
      <c r="G11" s="45">
        <f>0</f>
        <v>0</v>
      </c>
      <c r="H11" s="42">
        <v>0</v>
      </c>
      <c r="I11" s="42">
        <v>0</v>
      </c>
      <c r="J11" s="42">
        <v>0</v>
      </c>
      <c r="K11" s="6" t="s">
        <v>7</v>
      </c>
    </row>
    <row r="12" spans="1:11" ht="15.75" x14ac:dyDescent="0.25">
      <c r="A12" s="7">
        <v>8</v>
      </c>
      <c r="B12" s="44" t="s">
        <v>9</v>
      </c>
      <c r="C12" s="42">
        <f t="shared" si="0"/>
        <v>651067.25488000002</v>
      </c>
      <c r="D12" s="42">
        <v>31705.66</v>
      </c>
      <c r="E12" s="42">
        <v>146133.76999999999</v>
      </c>
      <c r="F12" s="42">
        <v>297911.51</v>
      </c>
      <c r="G12" s="45">
        <f>G117+G169+G289</f>
        <v>175316.31487999999</v>
      </c>
      <c r="H12" s="42">
        <v>0</v>
      </c>
      <c r="I12" s="42">
        <v>0</v>
      </c>
      <c r="J12" s="42">
        <v>0</v>
      </c>
      <c r="K12" s="6" t="s">
        <v>7</v>
      </c>
    </row>
    <row r="13" spans="1:11" ht="15.75" x14ac:dyDescent="0.25">
      <c r="A13" s="7">
        <v>9</v>
      </c>
      <c r="B13" s="44" t="s">
        <v>10</v>
      </c>
      <c r="C13" s="42">
        <f t="shared" si="0"/>
        <v>396065.57967000001</v>
      </c>
      <c r="D13" s="42">
        <v>13393.6</v>
      </c>
      <c r="E13" s="42">
        <v>99991.78</v>
      </c>
      <c r="F13" s="42">
        <v>112520.03</v>
      </c>
      <c r="G13" s="45">
        <f>G118+G170+G290</f>
        <v>93724.669670000003</v>
      </c>
      <c r="H13" s="42">
        <v>0</v>
      </c>
      <c r="I13" s="42">
        <v>0</v>
      </c>
      <c r="J13" s="42">
        <v>76435.5</v>
      </c>
      <c r="K13" s="6" t="s">
        <v>7</v>
      </c>
    </row>
    <row r="14" spans="1:11" ht="15.75" x14ac:dyDescent="0.25">
      <c r="A14" s="7">
        <v>10</v>
      </c>
      <c r="B14" s="36" t="s">
        <v>13</v>
      </c>
      <c r="C14" s="37">
        <f t="shared" si="0"/>
        <v>4091044.5231900001</v>
      </c>
      <c r="D14" s="37">
        <v>584519.94999999995</v>
      </c>
      <c r="E14" s="37">
        <v>557529.49</v>
      </c>
      <c r="F14" s="37">
        <v>698688.73</v>
      </c>
      <c r="G14" s="38">
        <f>SUM(G15:G18)</f>
        <v>633016.72318999993</v>
      </c>
      <c r="H14" s="37">
        <v>554917.25</v>
      </c>
      <c r="I14" s="37">
        <v>507970.37</v>
      </c>
      <c r="J14" s="37">
        <v>554402.01</v>
      </c>
      <c r="K14" s="6" t="s">
        <v>7</v>
      </c>
    </row>
    <row r="15" spans="1:11" ht="15.75" x14ac:dyDescent="0.25">
      <c r="A15" s="7">
        <v>11</v>
      </c>
      <c r="B15" s="39" t="s">
        <v>8</v>
      </c>
      <c r="C15" s="37">
        <f t="shared" si="0"/>
        <v>272977.2</v>
      </c>
      <c r="D15" s="37">
        <v>39084.400000000001</v>
      </c>
      <c r="E15" s="37">
        <v>36378.800000000003</v>
      </c>
      <c r="F15" s="37">
        <v>44371.1</v>
      </c>
      <c r="G15" s="40">
        <f>G26+G60+G186</f>
        <v>38158.9</v>
      </c>
      <c r="H15" s="37">
        <v>37972</v>
      </c>
      <c r="I15" s="37">
        <v>37958</v>
      </c>
      <c r="J15" s="37">
        <v>39054</v>
      </c>
      <c r="K15" s="6" t="s">
        <v>7</v>
      </c>
    </row>
    <row r="16" spans="1:11" ht="15.75" x14ac:dyDescent="0.25">
      <c r="A16" s="7">
        <v>12</v>
      </c>
      <c r="B16" s="39" t="s">
        <v>9</v>
      </c>
      <c r="C16" s="37">
        <f t="shared" si="0"/>
        <v>1198318.442</v>
      </c>
      <c r="D16" s="37">
        <v>179224.65</v>
      </c>
      <c r="E16" s="37">
        <v>153745.5</v>
      </c>
      <c r="F16" s="37">
        <v>248296.69</v>
      </c>
      <c r="G16" s="40">
        <f>G27+G61+G95+G147+G187+G212+G255+G301+G315+G348+G362</f>
        <v>176703.70199999996</v>
      </c>
      <c r="H16" s="37">
        <v>164755.9</v>
      </c>
      <c r="I16" s="37">
        <v>153842.1</v>
      </c>
      <c r="J16" s="37">
        <v>121749.9</v>
      </c>
      <c r="K16" s="6" t="s">
        <v>7</v>
      </c>
    </row>
    <row r="17" spans="1:11" ht="15.75" x14ac:dyDescent="0.25">
      <c r="A17" s="7">
        <v>13</v>
      </c>
      <c r="B17" s="39" t="s">
        <v>10</v>
      </c>
      <c r="C17" s="37">
        <f t="shared" si="0"/>
        <v>2619460.80119</v>
      </c>
      <c r="D17" s="37">
        <v>366210.9</v>
      </c>
      <c r="E17" s="37">
        <v>367405.19</v>
      </c>
      <c r="F17" s="37">
        <v>406020.94</v>
      </c>
      <c r="G17" s="40">
        <f>G28+G62+G96+G106+G148+G136+G188+G213+G256+G272+G302+G316+G349+G363+G379</f>
        <v>417866.04119000002</v>
      </c>
      <c r="H17" s="37">
        <v>352189.35</v>
      </c>
      <c r="I17" s="37">
        <v>316170.27</v>
      </c>
      <c r="J17" s="37">
        <v>393598.11</v>
      </c>
      <c r="K17" s="6" t="s">
        <v>7</v>
      </c>
    </row>
    <row r="18" spans="1:11" ht="31.5" x14ac:dyDescent="0.25">
      <c r="A18" s="7">
        <v>14</v>
      </c>
      <c r="B18" s="39" t="s">
        <v>225</v>
      </c>
      <c r="C18" s="37">
        <f t="shared" si="0"/>
        <v>288.08</v>
      </c>
      <c r="D18" s="37"/>
      <c r="E18" s="37"/>
      <c r="F18" s="37"/>
      <c r="G18" s="40">
        <f>G248</f>
        <v>288.08</v>
      </c>
      <c r="H18" s="37"/>
      <c r="I18" s="37"/>
      <c r="J18" s="37"/>
      <c r="K18" s="6"/>
    </row>
    <row r="19" spans="1:11" ht="15.75" x14ac:dyDescent="0.25">
      <c r="A19" s="7">
        <v>15</v>
      </c>
      <c r="B19" s="152" t="s">
        <v>14</v>
      </c>
      <c r="C19" s="153"/>
      <c r="D19" s="153"/>
      <c r="E19" s="153"/>
      <c r="F19" s="153"/>
      <c r="G19" s="153"/>
      <c r="H19" s="153"/>
      <c r="I19" s="153"/>
      <c r="J19" s="154"/>
      <c r="K19" s="5"/>
    </row>
    <row r="20" spans="1:11" ht="31.5" x14ac:dyDescent="0.25">
      <c r="A20" s="7">
        <v>16</v>
      </c>
      <c r="B20" s="11" t="s">
        <v>15</v>
      </c>
      <c r="C20" s="6">
        <f t="shared" ref="C20:C22" si="1">SUM(D20:J20)</f>
        <v>56873.466769999999</v>
      </c>
      <c r="D20" s="6">
        <v>16267.86</v>
      </c>
      <c r="E20" s="6">
        <v>7701.27</v>
      </c>
      <c r="F20" s="6">
        <v>9431.6200000000008</v>
      </c>
      <c r="G20" s="24">
        <f>SUM(G21:G23)</f>
        <v>11348.816769999999</v>
      </c>
      <c r="H20" s="6">
        <v>3637.4</v>
      </c>
      <c r="I20" s="6">
        <v>3637.4</v>
      </c>
      <c r="J20" s="6">
        <v>4849.1000000000004</v>
      </c>
      <c r="K20" s="6" t="s">
        <v>7</v>
      </c>
    </row>
    <row r="21" spans="1:11" ht="15.75" x14ac:dyDescent="0.25">
      <c r="A21" s="7">
        <v>17</v>
      </c>
      <c r="B21" s="11" t="s">
        <v>8</v>
      </c>
      <c r="C21" s="6">
        <f t="shared" si="1"/>
        <v>32.700000000000003</v>
      </c>
      <c r="D21" s="6">
        <v>0</v>
      </c>
      <c r="E21" s="6">
        <v>0</v>
      </c>
      <c r="F21" s="6">
        <v>32.700000000000003</v>
      </c>
      <c r="G21" s="24">
        <f>G26</f>
        <v>0</v>
      </c>
      <c r="H21" s="6">
        <v>0</v>
      </c>
      <c r="I21" s="6">
        <v>0</v>
      </c>
      <c r="J21" s="6">
        <v>0</v>
      </c>
      <c r="K21" s="6" t="s">
        <v>7</v>
      </c>
    </row>
    <row r="22" spans="1:11" ht="15.75" x14ac:dyDescent="0.25">
      <c r="A22" s="7">
        <v>18</v>
      </c>
      <c r="B22" s="11" t="s">
        <v>9</v>
      </c>
      <c r="C22" s="6">
        <f t="shared" si="1"/>
        <v>1169.6000000000001</v>
      </c>
      <c r="D22" s="6">
        <v>549.4</v>
      </c>
      <c r="E22" s="6">
        <v>96.2</v>
      </c>
      <c r="F22" s="6">
        <v>103.9</v>
      </c>
      <c r="G22" s="24">
        <f t="shared" ref="G22:G23" si="2">G27</f>
        <v>108.39999999999999</v>
      </c>
      <c r="H22" s="6">
        <v>108.4</v>
      </c>
      <c r="I22" s="6">
        <v>108.4</v>
      </c>
      <c r="J22" s="6">
        <v>94.9</v>
      </c>
      <c r="K22" s="6" t="s">
        <v>7</v>
      </c>
    </row>
    <row r="23" spans="1:11" ht="15.75" x14ac:dyDescent="0.25">
      <c r="A23" s="7">
        <v>19</v>
      </c>
      <c r="B23" s="11" t="s">
        <v>10</v>
      </c>
      <c r="C23" s="6">
        <f>SUM(D23:J23)</f>
        <v>55671.166769999996</v>
      </c>
      <c r="D23" s="6">
        <v>15718.46</v>
      </c>
      <c r="E23" s="6">
        <v>7605.07</v>
      </c>
      <c r="F23" s="6">
        <v>9295.02</v>
      </c>
      <c r="G23" s="24">
        <f t="shared" si="2"/>
        <v>11240.41677</v>
      </c>
      <c r="H23" s="6">
        <v>3529</v>
      </c>
      <c r="I23" s="6">
        <v>3529</v>
      </c>
      <c r="J23" s="6">
        <v>4754.2</v>
      </c>
      <c r="K23" s="6" t="s">
        <v>7</v>
      </c>
    </row>
    <row r="24" spans="1:11" ht="15.75" x14ac:dyDescent="0.25">
      <c r="A24" s="7">
        <v>20</v>
      </c>
      <c r="B24" s="145" t="s">
        <v>16</v>
      </c>
      <c r="C24" s="146"/>
      <c r="D24" s="146"/>
      <c r="E24" s="146"/>
      <c r="F24" s="146"/>
      <c r="G24" s="146"/>
      <c r="H24" s="146"/>
      <c r="I24" s="146"/>
      <c r="J24" s="147"/>
      <c r="K24" s="5"/>
    </row>
    <row r="25" spans="1:11" ht="47.25" x14ac:dyDescent="0.25">
      <c r="A25" s="7">
        <v>21</v>
      </c>
      <c r="B25" s="39" t="s">
        <v>17</v>
      </c>
      <c r="C25" s="37">
        <f t="shared" ref="C25:C27" si="3">SUM(D25:J25)</f>
        <v>56873.466769999999</v>
      </c>
      <c r="D25" s="37">
        <v>16267.86</v>
      </c>
      <c r="E25" s="37">
        <v>7701.27</v>
      </c>
      <c r="F25" s="37">
        <v>9431.6200000000008</v>
      </c>
      <c r="G25" s="40">
        <f>SUM(G26:G28)</f>
        <v>11348.816769999999</v>
      </c>
      <c r="H25" s="37">
        <v>3637.4</v>
      </c>
      <c r="I25" s="37">
        <v>3637.4</v>
      </c>
      <c r="J25" s="37">
        <v>4849.1000000000004</v>
      </c>
      <c r="K25" s="6" t="s">
        <v>7</v>
      </c>
    </row>
    <row r="26" spans="1:11" ht="15.75" x14ac:dyDescent="0.25">
      <c r="A26" s="7">
        <v>22</v>
      </c>
      <c r="B26" s="39" t="s">
        <v>8</v>
      </c>
      <c r="C26" s="37">
        <f t="shared" si="3"/>
        <v>32.700000000000003</v>
      </c>
      <c r="D26" s="37">
        <v>0</v>
      </c>
      <c r="E26" s="37">
        <v>0</v>
      </c>
      <c r="F26" s="37">
        <v>32.700000000000003</v>
      </c>
      <c r="G26" s="40">
        <v>0</v>
      </c>
      <c r="H26" s="37">
        <v>0</v>
      </c>
      <c r="I26" s="37">
        <v>0</v>
      </c>
      <c r="J26" s="37">
        <v>0</v>
      </c>
      <c r="K26" s="6" t="s">
        <v>7</v>
      </c>
    </row>
    <row r="27" spans="1:11" ht="15.75" x14ac:dyDescent="0.25">
      <c r="A27" s="7">
        <v>23</v>
      </c>
      <c r="B27" s="39" t="s">
        <v>9</v>
      </c>
      <c r="C27" s="37">
        <f t="shared" si="3"/>
        <v>1169.6000000000001</v>
      </c>
      <c r="D27" s="37">
        <v>549.4</v>
      </c>
      <c r="E27" s="37">
        <v>96.2</v>
      </c>
      <c r="F27" s="37">
        <v>103.9</v>
      </c>
      <c r="G27" s="40">
        <f>G42+G44+G50</f>
        <v>108.39999999999999</v>
      </c>
      <c r="H27" s="37">
        <v>108.4</v>
      </c>
      <c r="I27" s="37">
        <v>108.4</v>
      </c>
      <c r="J27" s="37">
        <v>94.9</v>
      </c>
      <c r="K27" s="6" t="s">
        <v>7</v>
      </c>
    </row>
    <row r="28" spans="1:11" ht="15.75" x14ac:dyDescent="0.25">
      <c r="A28" s="7">
        <v>24</v>
      </c>
      <c r="B28" s="39" t="s">
        <v>10</v>
      </c>
      <c r="C28" s="37">
        <f>SUM(D28:J28)</f>
        <v>55671.166769999996</v>
      </c>
      <c r="D28" s="37">
        <v>15718.46</v>
      </c>
      <c r="E28" s="37">
        <v>7605.07</v>
      </c>
      <c r="F28" s="37">
        <v>9295.02</v>
      </c>
      <c r="G28" s="40">
        <f>SUM(G30,G32,G34,G36,G38,G40)</f>
        <v>11240.41677</v>
      </c>
      <c r="H28" s="37">
        <v>3529</v>
      </c>
      <c r="I28" s="37">
        <v>3529</v>
      </c>
      <c r="J28" s="37">
        <v>4754.2</v>
      </c>
      <c r="K28" s="6" t="s">
        <v>7</v>
      </c>
    </row>
    <row r="29" spans="1:11" ht="78.75" x14ac:dyDescent="0.25">
      <c r="A29" s="7">
        <v>25</v>
      </c>
      <c r="B29" s="11" t="s">
        <v>18</v>
      </c>
      <c r="C29" s="6">
        <v>1508.78</v>
      </c>
      <c r="D29" s="6">
        <v>552.35</v>
      </c>
      <c r="E29" s="6">
        <v>207.14500000000001</v>
      </c>
      <c r="F29" s="12">
        <v>295.08</v>
      </c>
      <c r="G29" s="24">
        <f>G30</f>
        <v>217</v>
      </c>
      <c r="H29" s="6">
        <v>67</v>
      </c>
      <c r="I29" s="6">
        <v>67</v>
      </c>
      <c r="J29" s="6">
        <v>158.19999999999999</v>
      </c>
      <c r="K29" s="6" t="s">
        <v>19</v>
      </c>
    </row>
    <row r="30" spans="1:11" ht="15.75" x14ac:dyDescent="0.25">
      <c r="A30" s="7">
        <v>26</v>
      </c>
      <c r="B30" s="11" t="s">
        <v>10</v>
      </c>
      <c r="C30" s="6">
        <v>1508.78</v>
      </c>
      <c r="D30" s="6">
        <v>552.35</v>
      </c>
      <c r="E30" s="6">
        <v>207.14500000000001</v>
      </c>
      <c r="F30" s="12">
        <v>295.08</v>
      </c>
      <c r="G30" s="54">
        <v>217</v>
      </c>
      <c r="H30" s="6">
        <v>67</v>
      </c>
      <c r="I30" s="6">
        <v>67</v>
      </c>
      <c r="J30" s="6">
        <v>158.19999999999999</v>
      </c>
      <c r="K30" s="13"/>
    </row>
    <row r="31" spans="1:11" ht="63" x14ac:dyDescent="0.25">
      <c r="A31" s="7">
        <v>27</v>
      </c>
      <c r="B31" s="11" t="s">
        <v>20</v>
      </c>
      <c r="C31" s="6">
        <f>SUM(D31:J31)</f>
        <v>18792.098599999998</v>
      </c>
      <c r="D31" s="6">
        <v>3789.64</v>
      </c>
      <c r="E31" s="6">
        <v>3829.48</v>
      </c>
      <c r="F31" s="12">
        <v>2572.87</v>
      </c>
      <c r="G31" s="24">
        <f>G32</f>
        <v>3096.1086</v>
      </c>
      <c r="H31" s="6">
        <v>1600</v>
      </c>
      <c r="I31" s="6">
        <v>1600</v>
      </c>
      <c r="J31" s="6">
        <v>2304</v>
      </c>
      <c r="K31" s="6" t="s">
        <v>21</v>
      </c>
    </row>
    <row r="32" spans="1:11" ht="15.75" x14ac:dyDescent="0.25">
      <c r="A32" s="7">
        <v>28</v>
      </c>
      <c r="B32" s="11" t="s">
        <v>10</v>
      </c>
      <c r="C32" s="6">
        <f>SUM(D32:J32)</f>
        <v>18792.098599999998</v>
      </c>
      <c r="D32" s="6">
        <v>3789.64</v>
      </c>
      <c r="E32" s="6">
        <v>3829.48</v>
      </c>
      <c r="F32" s="12">
        <v>2572.87</v>
      </c>
      <c r="G32" s="54">
        <v>3096.1086</v>
      </c>
      <c r="H32" s="6">
        <v>1600</v>
      </c>
      <c r="I32" s="6">
        <v>1600</v>
      </c>
      <c r="J32" s="6">
        <v>2304</v>
      </c>
      <c r="K32" s="13"/>
    </row>
    <row r="33" spans="1:11" ht="47.25" x14ac:dyDescent="0.25">
      <c r="A33" s="7">
        <v>29</v>
      </c>
      <c r="B33" s="11" t="s">
        <v>22</v>
      </c>
      <c r="C33" s="6">
        <f>SUM(D33:J33)</f>
        <v>6187.3619999999992</v>
      </c>
      <c r="D33" s="6">
        <v>2205.7199999999998</v>
      </c>
      <c r="E33" s="6">
        <v>559.80999999999995</v>
      </c>
      <c r="F33" s="6">
        <v>1122.932</v>
      </c>
      <c r="G33" s="24">
        <f>G34</f>
        <v>498.9</v>
      </c>
      <c r="H33" s="6">
        <v>650</v>
      </c>
      <c r="I33" s="6">
        <v>650</v>
      </c>
      <c r="J33" s="6">
        <v>500</v>
      </c>
      <c r="K33" s="6" t="s">
        <v>23</v>
      </c>
    </row>
    <row r="34" spans="1:11" ht="15.75" x14ac:dyDescent="0.25">
      <c r="A34" s="7">
        <v>30</v>
      </c>
      <c r="B34" s="11" t="s">
        <v>10</v>
      </c>
      <c r="C34" s="6">
        <f>SUM(D34:J34)</f>
        <v>6187.36</v>
      </c>
      <c r="D34" s="6">
        <v>2205.7199999999998</v>
      </c>
      <c r="E34" s="6">
        <v>559.80999999999995</v>
      </c>
      <c r="F34" s="6">
        <v>1122.93</v>
      </c>
      <c r="G34" s="54">
        <v>498.9</v>
      </c>
      <c r="H34" s="6">
        <v>650</v>
      </c>
      <c r="I34" s="6">
        <v>650</v>
      </c>
      <c r="J34" s="6">
        <v>500</v>
      </c>
      <c r="K34" s="6"/>
    </row>
    <row r="35" spans="1:11" ht="78.75" x14ac:dyDescent="0.25">
      <c r="A35" s="7">
        <v>34</v>
      </c>
      <c r="B35" s="11" t="s">
        <v>27</v>
      </c>
      <c r="C35" s="6">
        <f t="shared" ref="C35:C40" si="4">SUM(D35:J35)</f>
        <v>1111.3753999999999</v>
      </c>
      <c r="D35" s="6">
        <v>55.67</v>
      </c>
      <c r="E35" s="6">
        <v>259.77</v>
      </c>
      <c r="F35" s="6">
        <v>280.56</v>
      </c>
      <c r="G35" s="24">
        <f>G36</f>
        <v>345.37540000000001</v>
      </c>
      <c r="H35" s="6">
        <v>57</v>
      </c>
      <c r="I35" s="6">
        <v>57</v>
      </c>
      <c r="J35" s="6">
        <v>56</v>
      </c>
      <c r="K35" s="6" t="s">
        <v>28</v>
      </c>
    </row>
    <row r="36" spans="1:11" ht="15.75" x14ac:dyDescent="0.25">
      <c r="A36" s="7">
        <v>35</v>
      </c>
      <c r="B36" s="11" t="s">
        <v>10</v>
      </c>
      <c r="C36" s="6">
        <f t="shared" si="4"/>
        <v>1111.3753999999999</v>
      </c>
      <c r="D36" s="6">
        <v>55.67</v>
      </c>
      <c r="E36" s="6">
        <v>259.77</v>
      </c>
      <c r="F36" s="6">
        <v>280.56</v>
      </c>
      <c r="G36" s="54">
        <v>345.37540000000001</v>
      </c>
      <c r="H36" s="6">
        <v>57</v>
      </c>
      <c r="I36" s="6">
        <v>57</v>
      </c>
      <c r="J36" s="6">
        <v>56</v>
      </c>
      <c r="K36" s="13"/>
    </row>
    <row r="37" spans="1:11" ht="157.5" x14ac:dyDescent="0.25">
      <c r="A37" s="7">
        <v>36</v>
      </c>
      <c r="B37" s="11" t="s">
        <v>29</v>
      </c>
      <c r="C37" s="6">
        <f t="shared" si="4"/>
        <v>11111.4</v>
      </c>
      <c r="D37" s="6">
        <v>1858</v>
      </c>
      <c r="E37" s="6">
        <v>1681</v>
      </c>
      <c r="F37" s="6">
        <v>1526</v>
      </c>
      <c r="G37" s="24">
        <f>G38</f>
        <v>2165.4</v>
      </c>
      <c r="H37" s="6">
        <v>1100</v>
      </c>
      <c r="I37" s="6">
        <v>1100</v>
      </c>
      <c r="J37" s="6">
        <v>1681</v>
      </c>
      <c r="K37" s="6" t="s">
        <v>30</v>
      </c>
    </row>
    <row r="38" spans="1:11" ht="15.75" x14ac:dyDescent="0.25">
      <c r="A38" s="7">
        <v>37</v>
      </c>
      <c r="B38" s="11" t="s">
        <v>10</v>
      </c>
      <c r="C38" s="6">
        <f t="shared" si="4"/>
        <v>11111.4</v>
      </c>
      <c r="D38" s="6">
        <v>1858</v>
      </c>
      <c r="E38" s="6">
        <v>1681</v>
      </c>
      <c r="F38" s="6">
        <v>1526</v>
      </c>
      <c r="G38" s="52">
        <v>2165.4</v>
      </c>
      <c r="H38" s="6">
        <v>1100</v>
      </c>
      <c r="I38" s="6">
        <v>1100</v>
      </c>
      <c r="J38" s="6">
        <v>1681</v>
      </c>
      <c r="K38" s="6"/>
    </row>
    <row r="39" spans="1:11" ht="63" x14ac:dyDescent="0.25">
      <c r="A39" s="7">
        <v>38</v>
      </c>
      <c r="B39" s="11" t="s">
        <v>31</v>
      </c>
      <c r="C39" s="6">
        <f t="shared" si="4"/>
        <v>16120.84577</v>
      </c>
      <c r="D39" s="6">
        <v>6472.77</v>
      </c>
      <c r="E39" s="6">
        <v>1067.8630000000001</v>
      </c>
      <c r="F39" s="6">
        <v>3497.58</v>
      </c>
      <c r="G39" s="24">
        <f>G40</f>
        <v>4917.6327700000002</v>
      </c>
      <c r="H39" s="6">
        <v>55</v>
      </c>
      <c r="I39" s="6">
        <v>55</v>
      </c>
      <c r="J39" s="6">
        <v>55</v>
      </c>
      <c r="K39" s="6" t="s">
        <v>32</v>
      </c>
    </row>
    <row r="40" spans="1:11" ht="15.75" x14ac:dyDescent="0.25">
      <c r="A40" s="7">
        <v>39</v>
      </c>
      <c r="B40" s="11" t="s">
        <v>10</v>
      </c>
      <c r="C40" s="6">
        <f t="shared" si="4"/>
        <v>16120.84577</v>
      </c>
      <c r="D40" s="6">
        <v>6472.77</v>
      </c>
      <c r="E40" s="6">
        <v>1067.8630000000001</v>
      </c>
      <c r="F40" s="6">
        <v>3497.58</v>
      </c>
      <c r="G40" s="54">
        <v>4917.6327700000002</v>
      </c>
      <c r="H40" s="6">
        <v>55</v>
      </c>
      <c r="I40" s="6">
        <v>55</v>
      </c>
      <c r="J40" s="6">
        <v>55</v>
      </c>
      <c r="K40" s="13"/>
    </row>
    <row r="41" spans="1:11" ht="204.75" x14ac:dyDescent="0.25">
      <c r="A41" s="7">
        <v>40</v>
      </c>
      <c r="B41" s="11" t="s">
        <v>33</v>
      </c>
      <c r="C41" s="6">
        <v>0.7</v>
      </c>
      <c r="D41" s="6">
        <v>0.1</v>
      </c>
      <c r="E41" s="6">
        <v>0.1</v>
      </c>
      <c r="F41" s="6">
        <v>0.1</v>
      </c>
      <c r="G41" s="24">
        <v>0.1</v>
      </c>
      <c r="H41" s="6">
        <v>0.1</v>
      </c>
      <c r="I41" s="6">
        <v>0.1</v>
      </c>
      <c r="J41" s="6">
        <v>0.1</v>
      </c>
      <c r="K41" s="6" t="s">
        <v>32</v>
      </c>
    </row>
    <row r="42" spans="1:11" ht="15.75" x14ac:dyDescent="0.25">
      <c r="A42" s="7">
        <v>41</v>
      </c>
      <c r="B42" s="11" t="s">
        <v>26</v>
      </c>
      <c r="C42" s="6">
        <v>0.7</v>
      </c>
      <c r="D42" s="6">
        <v>0.1</v>
      </c>
      <c r="E42" s="6">
        <v>0.1</v>
      </c>
      <c r="F42" s="6">
        <v>0.1</v>
      </c>
      <c r="G42" s="30">
        <v>0.1</v>
      </c>
      <c r="H42" s="6">
        <v>0.1</v>
      </c>
      <c r="I42" s="6">
        <v>0.1</v>
      </c>
      <c r="J42" s="6">
        <v>0.1</v>
      </c>
      <c r="K42" s="6"/>
    </row>
    <row r="43" spans="1:11" ht="94.5" x14ac:dyDescent="0.25">
      <c r="A43" s="7">
        <v>42</v>
      </c>
      <c r="B43" s="11" t="s">
        <v>34</v>
      </c>
      <c r="C43" s="6">
        <v>709.9</v>
      </c>
      <c r="D43" s="6">
        <v>90.3</v>
      </c>
      <c r="E43" s="6">
        <v>96.1</v>
      </c>
      <c r="F43" s="6">
        <v>103.8</v>
      </c>
      <c r="G43" s="24">
        <v>108.3</v>
      </c>
      <c r="H43" s="6">
        <v>108.3</v>
      </c>
      <c r="I43" s="6">
        <v>108.3</v>
      </c>
      <c r="J43" s="6">
        <v>94.8</v>
      </c>
      <c r="K43" s="6" t="s">
        <v>32</v>
      </c>
    </row>
    <row r="44" spans="1:11" ht="15.75" x14ac:dyDescent="0.25">
      <c r="A44" s="7">
        <v>43</v>
      </c>
      <c r="B44" s="11" t="s">
        <v>26</v>
      </c>
      <c r="C44" s="6">
        <v>709.9</v>
      </c>
      <c r="D44" s="6">
        <v>90.3</v>
      </c>
      <c r="E44" s="6">
        <v>96.1</v>
      </c>
      <c r="F44" s="6">
        <v>103.8</v>
      </c>
      <c r="G44" s="30">
        <v>108.3</v>
      </c>
      <c r="H44" s="6">
        <v>108.3</v>
      </c>
      <c r="I44" s="6">
        <v>108.3</v>
      </c>
      <c r="J44" s="6">
        <v>94.8</v>
      </c>
      <c r="K44" s="6"/>
    </row>
    <row r="45" spans="1:11" ht="141.75" x14ac:dyDescent="0.25">
      <c r="A45" s="7">
        <v>44</v>
      </c>
      <c r="B45" s="11" t="s">
        <v>35</v>
      </c>
      <c r="C45" s="6">
        <v>32.700000000000003</v>
      </c>
      <c r="D45" s="6">
        <v>0</v>
      </c>
      <c r="E45" s="6">
        <v>0</v>
      </c>
      <c r="F45" s="6">
        <v>32.700000000000003</v>
      </c>
      <c r="G45" s="24">
        <v>0</v>
      </c>
      <c r="H45" s="6">
        <v>0</v>
      </c>
      <c r="I45" s="6">
        <v>0</v>
      </c>
      <c r="J45" s="6">
        <v>0</v>
      </c>
      <c r="K45" s="6" t="s">
        <v>32</v>
      </c>
    </row>
    <row r="46" spans="1:11" ht="15.75" x14ac:dyDescent="0.25">
      <c r="A46" s="7">
        <v>45</v>
      </c>
      <c r="B46" s="11" t="s">
        <v>36</v>
      </c>
      <c r="C46" s="6">
        <v>32.700000000000003</v>
      </c>
      <c r="D46" s="6">
        <v>0</v>
      </c>
      <c r="E46" s="6">
        <v>0</v>
      </c>
      <c r="F46" s="6">
        <v>32.700000000000003</v>
      </c>
      <c r="G46" s="24">
        <v>0</v>
      </c>
      <c r="H46" s="6">
        <v>0</v>
      </c>
      <c r="I46" s="6">
        <v>0</v>
      </c>
      <c r="J46" s="6">
        <v>0</v>
      </c>
      <c r="K46" s="6"/>
    </row>
    <row r="47" spans="1:11" ht="63" x14ac:dyDescent="0.25">
      <c r="A47" s="7">
        <v>46</v>
      </c>
      <c r="B47" s="11" t="s">
        <v>37</v>
      </c>
      <c r="C47" s="6">
        <v>459.67</v>
      </c>
      <c r="D47" s="6">
        <v>459.67</v>
      </c>
      <c r="E47" s="6">
        <v>0</v>
      </c>
      <c r="F47" s="6">
        <v>0</v>
      </c>
      <c r="G47" s="24">
        <v>0</v>
      </c>
      <c r="H47" s="6">
        <v>0</v>
      </c>
      <c r="I47" s="6">
        <v>0</v>
      </c>
      <c r="J47" s="6">
        <v>0</v>
      </c>
      <c r="K47" s="6" t="s">
        <v>38</v>
      </c>
    </row>
    <row r="48" spans="1:11" ht="15.75" x14ac:dyDescent="0.25">
      <c r="A48" s="7">
        <v>47</v>
      </c>
      <c r="B48" s="11" t="s">
        <v>10</v>
      </c>
      <c r="C48" s="6">
        <v>459.67</v>
      </c>
      <c r="D48" s="6">
        <v>459.67</v>
      </c>
      <c r="E48" s="6">
        <v>0</v>
      </c>
      <c r="F48" s="6">
        <v>0</v>
      </c>
      <c r="G48" s="24">
        <v>0</v>
      </c>
      <c r="H48" s="6">
        <v>0</v>
      </c>
      <c r="I48" s="6">
        <v>0</v>
      </c>
      <c r="J48" s="6">
        <v>0</v>
      </c>
      <c r="K48" s="6"/>
    </row>
    <row r="49" spans="1:11" ht="126" x14ac:dyDescent="0.25">
      <c r="A49" s="7">
        <v>48</v>
      </c>
      <c r="B49" s="11" t="s">
        <v>39</v>
      </c>
      <c r="C49" s="6">
        <v>459</v>
      </c>
      <c r="D49" s="6">
        <v>459</v>
      </c>
      <c r="E49" s="6">
        <v>0</v>
      </c>
      <c r="F49" s="6">
        <v>0</v>
      </c>
      <c r="G49" s="24">
        <v>0</v>
      </c>
      <c r="H49" s="6">
        <v>0</v>
      </c>
      <c r="I49" s="6">
        <v>0</v>
      </c>
      <c r="J49" s="6">
        <v>0</v>
      </c>
      <c r="K49" s="6" t="s">
        <v>38</v>
      </c>
    </row>
    <row r="50" spans="1:11" ht="15.75" x14ac:dyDescent="0.25">
      <c r="A50" s="7">
        <v>49</v>
      </c>
      <c r="B50" s="11" t="s">
        <v>26</v>
      </c>
      <c r="C50" s="6">
        <v>459</v>
      </c>
      <c r="D50" s="6">
        <v>459</v>
      </c>
      <c r="E50" s="6">
        <v>0</v>
      </c>
      <c r="F50" s="6">
        <v>0</v>
      </c>
      <c r="G50" s="24">
        <v>0</v>
      </c>
      <c r="H50" s="6">
        <v>0</v>
      </c>
      <c r="I50" s="6">
        <v>0</v>
      </c>
      <c r="J50" s="6">
        <v>0</v>
      </c>
      <c r="K50" s="6"/>
    </row>
    <row r="51" spans="1:11" ht="78.75" x14ac:dyDescent="0.25">
      <c r="A51" s="7">
        <v>50</v>
      </c>
      <c r="B51" s="11" t="s">
        <v>40</v>
      </c>
      <c r="C51" s="6">
        <v>324.64</v>
      </c>
      <c r="D51" s="6">
        <v>324.64</v>
      </c>
      <c r="E51" s="6">
        <v>0</v>
      </c>
      <c r="F51" s="6">
        <v>0</v>
      </c>
      <c r="G51" s="24">
        <v>0</v>
      </c>
      <c r="H51" s="6">
        <v>0</v>
      </c>
      <c r="I51" s="6">
        <v>0</v>
      </c>
      <c r="J51" s="6">
        <v>0</v>
      </c>
      <c r="K51" s="6" t="s">
        <v>41</v>
      </c>
    </row>
    <row r="52" spans="1:11" ht="15.75" x14ac:dyDescent="0.25">
      <c r="A52" s="7">
        <v>51</v>
      </c>
      <c r="B52" s="11" t="s">
        <v>25</v>
      </c>
      <c r="C52" s="6">
        <v>324.64</v>
      </c>
      <c r="D52" s="6">
        <v>324.64</v>
      </c>
      <c r="E52" s="6">
        <v>0</v>
      </c>
      <c r="F52" s="6">
        <v>0</v>
      </c>
      <c r="G52" s="24">
        <v>0</v>
      </c>
      <c r="H52" s="6">
        <v>0</v>
      </c>
      <c r="I52" s="6">
        <v>0</v>
      </c>
      <c r="J52" s="6">
        <v>0</v>
      </c>
      <c r="K52" s="6"/>
    </row>
    <row r="53" spans="1:11" ht="15.75" x14ac:dyDescent="0.25">
      <c r="A53" s="7">
        <v>52</v>
      </c>
      <c r="B53" s="152" t="s">
        <v>42</v>
      </c>
      <c r="C53" s="153"/>
      <c r="D53" s="153"/>
      <c r="E53" s="153"/>
      <c r="F53" s="153"/>
      <c r="G53" s="153"/>
      <c r="H53" s="153"/>
      <c r="I53" s="153"/>
      <c r="J53" s="154"/>
      <c r="K53" s="5"/>
    </row>
    <row r="54" spans="1:11" ht="31.5" x14ac:dyDescent="0.25">
      <c r="A54" s="7">
        <v>53</v>
      </c>
      <c r="B54" s="11" t="s">
        <v>43</v>
      </c>
      <c r="C54" s="6">
        <f t="shared" ref="C54:C57" si="5">SUM(D54:J54)</f>
        <v>1366975.987</v>
      </c>
      <c r="D54" s="6">
        <v>190775.23</v>
      </c>
      <c r="E54" s="6">
        <v>185494.39999999999</v>
      </c>
      <c r="F54" s="6">
        <v>211201.42</v>
      </c>
      <c r="G54" s="24">
        <f>SUM(G55:G57)</f>
        <v>213113.99699999997</v>
      </c>
      <c r="H54" s="6">
        <v>205269.27</v>
      </c>
      <c r="I54" s="6">
        <v>194332.27</v>
      </c>
      <c r="J54" s="6">
        <v>166789.4</v>
      </c>
      <c r="K54" s="6" t="s">
        <v>7</v>
      </c>
    </row>
    <row r="55" spans="1:11" ht="15.75" x14ac:dyDescent="0.25">
      <c r="A55" s="7">
        <v>54</v>
      </c>
      <c r="B55" s="11" t="s">
        <v>44</v>
      </c>
      <c r="C55" s="6">
        <f t="shared" si="5"/>
        <v>270673.3</v>
      </c>
      <c r="D55" s="6">
        <v>39084.400000000001</v>
      </c>
      <c r="E55" s="6">
        <v>35918</v>
      </c>
      <c r="F55" s="6">
        <v>42528</v>
      </c>
      <c r="G55" s="24">
        <f t="shared" ref="G55:G56" si="6">G60</f>
        <v>38158.9</v>
      </c>
      <c r="H55" s="6">
        <v>37972</v>
      </c>
      <c r="I55" s="6">
        <v>37958</v>
      </c>
      <c r="J55" s="6">
        <v>39054</v>
      </c>
      <c r="K55" s="6" t="s">
        <v>7</v>
      </c>
    </row>
    <row r="56" spans="1:11" ht="15.75" x14ac:dyDescent="0.25">
      <c r="A56" s="7">
        <v>55</v>
      </c>
      <c r="B56" s="11" t="s">
        <v>9</v>
      </c>
      <c r="C56" s="6">
        <f t="shared" si="5"/>
        <v>1043090.852</v>
      </c>
      <c r="D56" s="6">
        <v>136570.15</v>
      </c>
      <c r="E56" s="6">
        <v>143302.20000000001</v>
      </c>
      <c r="F56" s="6">
        <v>161579.20000000001</v>
      </c>
      <c r="G56" s="24">
        <f t="shared" si="6"/>
        <v>165740.70199999999</v>
      </c>
      <c r="H56" s="6">
        <v>162583.29999999999</v>
      </c>
      <c r="I56" s="6">
        <v>151660.29999999999</v>
      </c>
      <c r="J56" s="6">
        <v>121655</v>
      </c>
      <c r="K56" s="6" t="s">
        <v>7</v>
      </c>
    </row>
    <row r="57" spans="1:11" ht="15.75" x14ac:dyDescent="0.25">
      <c r="A57" s="7">
        <v>56</v>
      </c>
      <c r="B57" s="11" t="s">
        <v>10</v>
      </c>
      <c r="C57" s="6">
        <f t="shared" si="5"/>
        <v>53211.835000000006</v>
      </c>
      <c r="D57" s="6">
        <v>15120.68</v>
      </c>
      <c r="E57" s="6">
        <v>6274.2</v>
      </c>
      <c r="F57" s="6">
        <v>7094.22</v>
      </c>
      <c r="G57" s="24">
        <f>G62</f>
        <v>9214.3950000000004</v>
      </c>
      <c r="H57" s="6">
        <v>4713.97</v>
      </c>
      <c r="I57" s="6">
        <v>4713.97</v>
      </c>
      <c r="J57" s="6">
        <v>6080.4</v>
      </c>
      <c r="K57" s="6" t="s">
        <v>7</v>
      </c>
    </row>
    <row r="58" spans="1:11" ht="15.75" x14ac:dyDescent="0.25">
      <c r="A58" s="7">
        <v>57</v>
      </c>
      <c r="B58" s="145" t="s">
        <v>16</v>
      </c>
      <c r="C58" s="146"/>
      <c r="D58" s="146"/>
      <c r="E58" s="146"/>
      <c r="F58" s="146"/>
      <c r="G58" s="146"/>
      <c r="H58" s="146"/>
      <c r="I58" s="146"/>
      <c r="J58" s="147"/>
      <c r="K58" s="5"/>
    </row>
    <row r="59" spans="1:11" ht="31.5" x14ac:dyDescent="0.25">
      <c r="A59" s="7">
        <v>58</v>
      </c>
      <c r="B59" s="39" t="s">
        <v>45</v>
      </c>
      <c r="C59" s="37">
        <f t="shared" ref="C59:C61" si="7">SUM(D59:J59)</f>
        <v>1366975.987</v>
      </c>
      <c r="D59" s="37">
        <v>190775.23</v>
      </c>
      <c r="E59" s="37">
        <v>185494.39999999999</v>
      </c>
      <c r="F59" s="37">
        <v>211201.42</v>
      </c>
      <c r="G59" s="40">
        <f>SUM(G60:G62)</f>
        <v>213113.99699999997</v>
      </c>
      <c r="H59" s="37">
        <v>205269.27</v>
      </c>
      <c r="I59" s="37">
        <v>194332.27</v>
      </c>
      <c r="J59" s="37">
        <v>166789.4</v>
      </c>
      <c r="K59" s="6" t="s">
        <v>7</v>
      </c>
    </row>
    <row r="60" spans="1:11" ht="15.75" x14ac:dyDescent="0.25">
      <c r="A60" s="7">
        <v>59</v>
      </c>
      <c r="B60" s="39" t="s">
        <v>44</v>
      </c>
      <c r="C60" s="37">
        <f t="shared" si="7"/>
        <v>270673.3</v>
      </c>
      <c r="D60" s="37">
        <v>39084.400000000001</v>
      </c>
      <c r="E60" s="37">
        <v>35918</v>
      </c>
      <c r="F60" s="37">
        <v>42528</v>
      </c>
      <c r="G60" s="40">
        <f>G88+G70</f>
        <v>38158.9</v>
      </c>
      <c r="H60" s="37">
        <v>37972</v>
      </c>
      <c r="I60" s="37">
        <v>37958</v>
      </c>
      <c r="J60" s="37">
        <v>39054</v>
      </c>
      <c r="K60" s="6" t="s">
        <v>7</v>
      </c>
    </row>
    <row r="61" spans="1:11" ht="15.75" x14ac:dyDescent="0.25">
      <c r="A61" s="7">
        <v>60</v>
      </c>
      <c r="B61" s="39" t="s">
        <v>9</v>
      </c>
      <c r="C61" s="37">
        <f t="shared" si="7"/>
        <v>1043090.852</v>
      </c>
      <c r="D61" s="37">
        <v>136570.15</v>
      </c>
      <c r="E61" s="37">
        <v>143302.20000000001</v>
      </c>
      <c r="F61" s="37">
        <v>161579.20000000001</v>
      </c>
      <c r="G61" s="40">
        <f>G68+G72+G80+G82</f>
        <v>165740.70199999999</v>
      </c>
      <c r="H61" s="37">
        <v>162583.29999999999</v>
      </c>
      <c r="I61" s="37">
        <v>151660.29999999999</v>
      </c>
      <c r="J61" s="37">
        <v>121655</v>
      </c>
      <c r="K61" s="6" t="s">
        <v>7</v>
      </c>
    </row>
    <row r="62" spans="1:11" ht="15.75" x14ac:dyDescent="0.25">
      <c r="A62" s="7">
        <v>61</v>
      </c>
      <c r="B62" s="39" t="s">
        <v>10</v>
      </c>
      <c r="C62" s="37">
        <f>SUM(D62:J62)</f>
        <v>53211.835000000006</v>
      </c>
      <c r="D62" s="37">
        <v>15120.68</v>
      </c>
      <c r="E62" s="37">
        <v>6274.2</v>
      </c>
      <c r="F62" s="37">
        <v>7094.22</v>
      </c>
      <c r="G62" s="40">
        <f>G64+G66+G74+G76+G78</f>
        <v>9214.3950000000004</v>
      </c>
      <c r="H62" s="37">
        <v>4713.97</v>
      </c>
      <c r="I62" s="37">
        <v>4713.97</v>
      </c>
      <c r="J62" s="37">
        <v>6080.4</v>
      </c>
      <c r="K62" s="6" t="s">
        <v>7</v>
      </c>
    </row>
    <row r="63" spans="1:11" ht="47.25" x14ac:dyDescent="0.25">
      <c r="A63" s="7">
        <v>62</v>
      </c>
      <c r="B63" s="11" t="s">
        <v>46</v>
      </c>
      <c r="C63" s="6">
        <v>2164.1</v>
      </c>
      <c r="D63" s="6">
        <v>2164.1</v>
      </c>
      <c r="E63" s="6">
        <v>0</v>
      </c>
      <c r="F63" s="6">
        <v>0</v>
      </c>
      <c r="G63" s="24">
        <v>0</v>
      </c>
      <c r="H63" s="6">
        <v>0</v>
      </c>
      <c r="I63" s="6">
        <v>0</v>
      </c>
      <c r="J63" s="6">
        <v>0</v>
      </c>
      <c r="K63" s="6" t="s">
        <v>47</v>
      </c>
    </row>
    <row r="64" spans="1:11" ht="15.75" x14ac:dyDescent="0.25">
      <c r="A64" s="7">
        <v>63</v>
      </c>
      <c r="B64" s="11" t="s">
        <v>10</v>
      </c>
      <c r="C64" s="6">
        <v>2164.1</v>
      </c>
      <c r="D64" s="6">
        <v>2164.1</v>
      </c>
      <c r="E64" s="6">
        <v>0</v>
      </c>
      <c r="F64" s="6">
        <v>0</v>
      </c>
      <c r="G64" s="30">
        <v>0</v>
      </c>
      <c r="H64" s="6">
        <v>0</v>
      </c>
      <c r="I64" s="6">
        <v>0</v>
      </c>
      <c r="J64" s="6">
        <v>0</v>
      </c>
      <c r="K64" s="6"/>
    </row>
    <row r="65" spans="1:11" ht="94.5" x14ac:dyDescent="0.25">
      <c r="A65" s="7">
        <v>64</v>
      </c>
      <c r="B65" s="11" t="s">
        <v>48</v>
      </c>
      <c r="C65" s="6">
        <f>SUM(D65:J65)</f>
        <v>8536.32</v>
      </c>
      <c r="D65" s="6">
        <v>6797.3</v>
      </c>
      <c r="E65" s="6">
        <v>2.6</v>
      </c>
      <c r="F65" s="6">
        <v>2.8</v>
      </c>
      <c r="G65" s="24">
        <f>SUM(G66)</f>
        <v>1727.62</v>
      </c>
      <c r="H65" s="6">
        <v>3</v>
      </c>
      <c r="I65" s="6">
        <v>3</v>
      </c>
      <c r="J65" s="6">
        <v>0</v>
      </c>
      <c r="K65" s="6" t="s">
        <v>49</v>
      </c>
    </row>
    <row r="66" spans="1:11" ht="15.75" x14ac:dyDescent="0.25">
      <c r="A66" s="7">
        <v>65</v>
      </c>
      <c r="B66" s="11" t="s">
        <v>10</v>
      </c>
      <c r="C66" s="6">
        <f>SUM(D66:J66)</f>
        <v>8536.32</v>
      </c>
      <c r="D66" s="6">
        <v>6797.3</v>
      </c>
      <c r="E66" s="6">
        <v>2.6</v>
      </c>
      <c r="F66" s="6">
        <v>2.8</v>
      </c>
      <c r="G66" s="52">
        <v>1727.62</v>
      </c>
      <c r="H66" s="6">
        <v>3</v>
      </c>
      <c r="I66" s="6">
        <v>3</v>
      </c>
      <c r="J66" s="6">
        <v>0</v>
      </c>
      <c r="K66" s="6"/>
    </row>
    <row r="67" spans="1:11" ht="362.25" x14ac:dyDescent="0.25">
      <c r="A67" s="7">
        <v>66</v>
      </c>
      <c r="B67" s="11" t="s">
        <v>50</v>
      </c>
      <c r="C67" s="6">
        <v>772316</v>
      </c>
      <c r="D67" s="6">
        <v>100251</v>
      </c>
      <c r="E67" s="6">
        <v>108890</v>
      </c>
      <c r="F67" s="6">
        <v>113590</v>
      </c>
      <c r="G67" s="24">
        <v>121015</v>
      </c>
      <c r="H67" s="6">
        <v>121015</v>
      </c>
      <c r="I67" s="6">
        <v>113303</v>
      </c>
      <c r="J67" s="6">
        <v>94252</v>
      </c>
      <c r="K67" s="6" t="s">
        <v>51</v>
      </c>
    </row>
    <row r="68" spans="1:11" ht="15.75" x14ac:dyDescent="0.25">
      <c r="A68" s="7">
        <v>67</v>
      </c>
      <c r="B68" s="11" t="s">
        <v>26</v>
      </c>
      <c r="C68" s="6">
        <v>772316</v>
      </c>
      <c r="D68" s="6">
        <v>100251</v>
      </c>
      <c r="E68" s="6">
        <v>108890</v>
      </c>
      <c r="F68" s="6">
        <v>113590</v>
      </c>
      <c r="G68" s="30">
        <v>121015</v>
      </c>
      <c r="H68" s="6">
        <v>121015</v>
      </c>
      <c r="I68" s="6">
        <v>113303</v>
      </c>
      <c r="J68" s="6">
        <v>94252</v>
      </c>
      <c r="K68" s="6"/>
    </row>
    <row r="69" spans="1:11" ht="157.5" x14ac:dyDescent="0.25">
      <c r="A69" s="7">
        <v>68</v>
      </c>
      <c r="B69" s="11" t="s">
        <v>52</v>
      </c>
      <c r="C69" s="6">
        <v>269027</v>
      </c>
      <c r="D69" s="6">
        <v>37646</v>
      </c>
      <c r="E69" s="6">
        <v>35918</v>
      </c>
      <c r="F69" s="6">
        <v>42493</v>
      </c>
      <c r="G69" s="24">
        <v>37986</v>
      </c>
      <c r="H69" s="6">
        <v>37972</v>
      </c>
      <c r="I69" s="6">
        <v>37958</v>
      </c>
      <c r="J69" s="6">
        <v>39054</v>
      </c>
      <c r="K69" s="6" t="s">
        <v>51</v>
      </c>
    </row>
    <row r="70" spans="1:11" ht="15.75" x14ac:dyDescent="0.25">
      <c r="A70" s="7">
        <v>69</v>
      </c>
      <c r="B70" s="11" t="s">
        <v>36</v>
      </c>
      <c r="C70" s="6">
        <v>269027</v>
      </c>
      <c r="D70" s="6">
        <v>37646</v>
      </c>
      <c r="E70" s="6">
        <v>35918</v>
      </c>
      <c r="F70" s="6">
        <v>42493</v>
      </c>
      <c r="G70" s="30">
        <v>37986</v>
      </c>
      <c r="H70" s="6">
        <v>37972</v>
      </c>
      <c r="I70" s="6">
        <v>37958</v>
      </c>
      <c r="J70" s="6">
        <v>39054</v>
      </c>
      <c r="K70" s="6"/>
    </row>
    <row r="71" spans="1:11" ht="315" x14ac:dyDescent="0.25">
      <c r="A71" s="7">
        <v>70</v>
      </c>
      <c r="B71" s="11" t="s">
        <v>53</v>
      </c>
      <c r="C71" s="6">
        <f t="shared" ref="C71:C82" si="8">SUM(D71:J71)</f>
        <v>268339.00199999998</v>
      </c>
      <c r="D71" s="6">
        <v>34105</v>
      </c>
      <c r="E71" s="6">
        <v>34412</v>
      </c>
      <c r="F71" s="6">
        <v>47989</v>
      </c>
      <c r="G71" s="24">
        <f>G72</f>
        <v>44547.002</v>
      </c>
      <c r="H71" s="6">
        <v>41547</v>
      </c>
      <c r="I71" s="6">
        <v>38336</v>
      </c>
      <c r="J71" s="6">
        <v>27403</v>
      </c>
      <c r="K71" s="6" t="s">
        <v>54</v>
      </c>
    </row>
    <row r="72" spans="1:11" ht="15.75" x14ac:dyDescent="0.25">
      <c r="A72" s="7">
        <v>71</v>
      </c>
      <c r="B72" s="11" t="s">
        <v>26</v>
      </c>
      <c r="C72" s="6">
        <f t="shared" si="8"/>
        <v>268339.00199999998</v>
      </c>
      <c r="D72" s="6">
        <v>34105</v>
      </c>
      <c r="E72" s="6">
        <v>34412</v>
      </c>
      <c r="F72" s="6">
        <v>47989</v>
      </c>
      <c r="G72" s="34">
        <v>44547.002</v>
      </c>
      <c r="H72" s="6">
        <v>41547</v>
      </c>
      <c r="I72" s="6">
        <v>38336</v>
      </c>
      <c r="J72" s="6">
        <v>27403</v>
      </c>
      <c r="K72" s="6"/>
    </row>
    <row r="73" spans="1:11" ht="63" x14ac:dyDescent="0.25">
      <c r="A73" s="7">
        <v>72</v>
      </c>
      <c r="B73" s="11" t="s">
        <v>55</v>
      </c>
      <c r="C73" s="6">
        <f t="shared" si="8"/>
        <v>29378.584999999999</v>
      </c>
      <c r="D73" s="6">
        <v>4018.28</v>
      </c>
      <c r="E73" s="6">
        <v>4380</v>
      </c>
      <c r="F73" s="6">
        <v>4966.88</v>
      </c>
      <c r="G73" s="24">
        <f>G74</f>
        <v>5307.0249999999996</v>
      </c>
      <c r="H73" s="6">
        <v>3200</v>
      </c>
      <c r="I73" s="6">
        <v>3200</v>
      </c>
      <c r="J73" s="6">
        <v>4306.3999999999996</v>
      </c>
      <c r="K73" s="6" t="s">
        <v>56</v>
      </c>
    </row>
    <row r="74" spans="1:11" ht="15.75" x14ac:dyDescent="0.25">
      <c r="A74" s="7">
        <v>73</v>
      </c>
      <c r="B74" s="11" t="s">
        <v>10</v>
      </c>
      <c r="C74" s="6">
        <f t="shared" si="8"/>
        <v>29378.584999999999</v>
      </c>
      <c r="D74" s="6">
        <v>4018.28</v>
      </c>
      <c r="E74" s="6">
        <v>4380</v>
      </c>
      <c r="F74" s="6">
        <v>4966.88</v>
      </c>
      <c r="G74" s="30">
        <v>5307.0249999999996</v>
      </c>
      <c r="H74" s="6">
        <v>3200</v>
      </c>
      <c r="I74" s="6">
        <v>3200</v>
      </c>
      <c r="J74" s="6">
        <v>4306.3999999999996</v>
      </c>
      <c r="K74" s="6"/>
    </row>
    <row r="75" spans="1:11" ht="63" x14ac:dyDescent="0.25">
      <c r="A75" s="7">
        <v>74</v>
      </c>
      <c r="B75" s="11" t="s">
        <v>57</v>
      </c>
      <c r="C75" s="6">
        <f t="shared" si="8"/>
        <v>9978.83</v>
      </c>
      <c r="D75" s="6">
        <v>1641</v>
      </c>
      <c r="E75" s="6">
        <v>1441.6</v>
      </c>
      <c r="F75" s="6">
        <v>1654.54</v>
      </c>
      <c r="G75" s="24">
        <f>G76</f>
        <v>1639.75</v>
      </c>
      <c r="H75" s="6">
        <v>1170.97</v>
      </c>
      <c r="I75" s="6">
        <v>1170.97</v>
      </c>
      <c r="J75" s="6">
        <v>1260</v>
      </c>
      <c r="K75" s="6" t="s">
        <v>58</v>
      </c>
    </row>
    <row r="76" spans="1:11" ht="15.75" x14ac:dyDescent="0.25">
      <c r="A76" s="7">
        <v>75</v>
      </c>
      <c r="B76" s="11" t="s">
        <v>10</v>
      </c>
      <c r="C76" s="6">
        <f t="shared" si="8"/>
        <v>9978.8340000000007</v>
      </c>
      <c r="D76" s="6">
        <v>1641</v>
      </c>
      <c r="E76" s="6">
        <v>1441.6</v>
      </c>
      <c r="F76" s="6">
        <v>1654.5440000000001</v>
      </c>
      <c r="G76" s="54">
        <v>1639.75</v>
      </c>
      <c r="H76" s="6">
        <v>1170.97</v>
      </c>
      <c r="I76" s="6">
        <v>1170.97</v>
      </c>
      <c r="J76" s="6">
        <v>1260</v>
      </c>
      <c r="K76" s="13"/>
    </row>
    <row r="77" spans="1:11" ht="78.75" x14ac:dyDescent="0.25">
      <c r="A77" s="7">
        <v>76</v>
      </c>
      <c r="B77" s="11" t="s">
        <v>59</v>
      </c>
      <c r="C77" s="6">
        <f t="shared" si="8"/>
        <v>3154</v>
      </c>
      <c r="D77" s="6">
        <v>500</v>
      </c>
      <c r="E77" s="6">
        <v>450</v>
      </c>
      <c r="F77" s="6">
        <v>470</v>
      </c>
      <c r="G77" s="24">
        <f>G78</f>
        <v>540</v>
      </c>
      <c r="H77" s="6">
        <v>340</v>
      </c>
      <c r="I77" s="6">
        <v>340</v>
      </c>
      <c r="J77" s="6">
        <v>514</v>
      </c>
      <c r="K77" s="6" t="s">
        <v>60</v>
      </c>
    </row>
    <row r="78" spans="1:11" ht="15.75" x14ac:dyDescent="0.25">
      <c r="A78" s="7">
        <v>77</v>
      </c>
      <c r="B78" s="11" t="s">
        <v>10</v>
      </c>
      <c r="C78" s="6">
        <f t="shared" si="8"/>
        <v>3154</v>
      </c>
      <c r="D78" s="6">
        <v>500</v>
      </c>
      <c r="E78" s="6">
        <v>450</v>
      </c>
      <c r="F78" s="6">
        <v>470</v>
      </c>
      <c r="G78" s="30">
        <v>540</v>
      </c>
      <c r="H78" s="6">
        <v>340</v>
      </c>
      <c r="I78" s="6">
        <v>340</v>
      </c>
      <c r="J78" s="6">
        <v>514</v>
      </c>
      <c r="K78" s="6"/>
    </row>
    <row r="79" spans="1:11" ht="267.75" x14ac:dyDescent="0.25">
      <c r="A79" s="7">
        <v>78</v>
      </c>
      <c r="B79" s="11" t="s">
        <v>61</v>
      </c>
      <c r="C79" s="6">
        <f t="shared" si="8"/>
        <v>1.5000000000000002</v>
      </c>
      <c r="D79" s="6">
        <v>0.2</v>
      </c>
      <c r="E79" s="6">
        <v>0.2</v>
      </c>
      <c r="F79" s="6">
        <v>0.2</v>
      </c>
      <c r="G79" s="24">
        <f>G80</f>
        <v>0.3</v>
      </c>
      <c r="H79" s="6">
        <v>0.3</v>
      </c>
      <c r="I79" s="6">
        <v>0.3</v>
      </c>
      <c r="J79" s="6">
        <v>0</v>
      </c>
      <c r="K79" s="6" t="s">
        <v>62</v>
      </c>
    </row>
    <row r="80" spans="1:11" ht="15.75" x14ac:dyDescent="0.25">
      <c r="A80" s="7">
        <v>79</v>
      </c>
      <c r="B80" s="11" t="s">
        <v>63</v>
      </c>
      <c r="C80" s="6">
        <f t="shared" si="8"/>
        <v>1.5000000000000002</v>
      </c>
      <c r="D80" s="6">
        <v>0.2</v>
      </c>
      <c r="E80" s="6">
        <v>0.2</v>
      </c>
      <c r="F80" s="6">
        <v>0.2</v>
      </c>
      <c r="G80" s="30">
        <v>0.3</v>
      </c>
      <c r="H80" s="6">
        <v>0.3</v>
      </c>
      <c r="I80" s="6">
        <v>0.3</v>
      </c>
      <c r="J80" s="6">
        <v>0</v>
      </c>
      <c r="K80" s="6"/>
    </row>
    <row r="81" spans="1:11" ht="173.25" x14ac:dyDescent="0.25">
      <c r="A81" s="7">
        <v>80</v>
      </c>
      <c r="B81" s="11" t="s">
        <v>64</v>
      </c>
      <c r="C81" s="6">
        <f t="shared" si="8"/>
        <v>450.20000000000005</v>
      </c>
      <c r="D81" s="6">
        <v>229.8</v>
      </c>
      <c r="E81" s="6">
        <v>0</v>
      </c>
      <c r="F81" s="6">
        <v>0</v>
      </c>
      <c r="G81" s="24">
        <f>G82</f>
        <v>178.4</v>
      </c>
      <c r="H81" s="6">
        <v>21</v>
      </c>
      <c r="I81" s="6">
        <v>21</v>
      </c>
      <c r="J81" s="6">
        <v>0</v>
      </c>
      <c r="K81" s="6" t="s">
        <v>65</v>
      </c>
    </row>
    <row r="82" spans="1:11" ht="15.75" x14ac:dyDescent="0.25">
      <c r="A82" s="7">
        <v>81</v>
      </c>
      <c r="B82" s="11" t="s">
        <v>63</v>
      </c>
      <c r="C82" s="6">
        <f t="shared" si="8"/>
        <v>450.20000000000005</v>
      </c>
      <c r="D82" s="6">
        <v>229.8</v>
      </c>
      <c r="E82" s="6">
        <v>0</v>
      </c>
      <c r="F82" s="6">
        <v>0</v>
      </c>
      <c r="G82" s="34">
        <v>178.4</v>
      </c>
      <c r="H82" s="6">
        <v>21</v>
      </c>
      <c r="I82" s="6">
        <v>21</v>
      </c>
      <c r="J82" s="6">
        <v>0</v>
      </c>
      <c r="K82" s="6"/>
    </row>
    <row r="83" spans="1:11" ht="204.75" x14ac:dyDescent="0.25">
      <c r="A83" s="7">
        <v>82</v>
      </c>
      <c r="B83" s="11" t="s">
        <v>66</v>
      </c>
      <c r="C83" s="6">
        <v>1438.4</v>
      </c>
      <c r="D83" s="6">
        <v>1438.4</v>
      </c>
      <c r="E83" s="6">
        <v>0</v>
      </c>
      <c r="F83" s="6">
        <v>0</v>
      </c>
      <c r="G83" s="24">
        <v>0</v>
      </c>
      <c r="H83" s="6">
        <v>0</v>
      </c>
      <c r="I83" s="6">
        <v>0</v>
      </c>
      <c r="J83" s="6">
        <v>0</v>
      </c>
      <c r="K83" s="6" t="s">
        <v>47</v>
      </c>
    </row>
    <row r="84" spans="1:11" ht="15.75" x14ac:dyDescent="0.25">
      <c r="A84" s="7">
        <v>83</v>
      </c>
      <c r="B84" s="11" t="s">
        <v>12</v>
      </c>
      <c r="C84" s="6">
        <v>1438.4</v>
      </c>
      <c r="D84" s="6">
        <v>1438.4</v>
      </c>
      <c r="E84" s="6">
        <v>0</v>
      </c>
      <c r="F84" s="6">
        <v>0</v>
      </c>
      <c r="G84" s="24">
        <v>0</v>
      </c>
      <c r="H84" s="6">
        <v>0</v>
      </c>
      <c r="I84" s="6">
        <v>0</v>
      </c>
      <c r="J84" s="6">
        <v>0</v>
      </c>
      <c r="K84" s="6"/>
    </row>
    <row r="85" spans="1:11" ht="78.75" x14ac:dyDescent="0.25">
      <c r="A85" s="7">
        <v>84</v>
      </c>
      <c r="B85" s="11" t="s">
        <v>67</v>
      </c>
      <c r="C85" s="6">
        <v>1984.15</v>
      </c>
      <c r="D85" s="6">
        <v>1984.15</v>
      </c>
      <c r="E85" s="6">
        <v>0</v>
      </c>
      <c r="F85" s="6">
        <v>0</v>
      </c>
      <c r="G85" s="24">
        <v>0</v>
      </c>
      <c r="H85" s="6">
        <v>0</v>
      </c>
      <c r="I85" s="6">
        <v>0</v>
      </c>
      <c r="J85" s="6">
        <v>0</v>
      </c>
      <c r="K85" s="6" t="s">
        <v>47</v>
      </c>
    </row>
    <row r="86" spans="1:11" ht="15.75" x14ac:dyDescent="0.25">
      <c r="A86" s="7">
        <v>85</v>
      </c>
      <c r="B86" s="11" t="s">
        <v>26</v>
      </c>
      <c r="C86" s="6">
        <v>1984.15</v>
      </c>
      <c r="D86" s="6">
        <v>1984.15</v>
      </c>
      <c r="E86" s="6">
        <v>0</v>
      </c>
      <c r="F86" s="6">
        <v>0</v>
      </c>
      <c r="G86" s="24">
        <v>0</v>
      </c>
      <c r="H86" s="6">
        <v>0</v>
      </c>
      <c r="I86" s="6">
        <v>0</v>
      </c>
      <c r="J86" s="6">
        <v>0</v>
      </c>
      <c r="K86" s="6"/>
    </row>
    <row r="87" spans="1:11" ht="395.25" customHeight="1" x14ac:dyDescent="0.25">
      <c r="A87" s="7">
        <v>88</v>
      </c>
      <c r="B87" s="11" t="s">
        <v>70</v>
      </c>
      <c r="C87" s="6">
        <f>SUM(D87:J87)</f>
        <v>207.9</v>
      </c>
      <c r="D87" s="6">
        <v>0</v>
      </c>
      <c r="E87" s="6">
        <v>0</v>
      </c>
      <c r="F87" s="6">
        <v>35</v>
      </c>
      <c r="G87" s="24">
        <f>G88</f>
        <v>172.9</v>
      </c>
      <c r="H87" s="6">
        <v>0</v>
      </c>
      <c r="I87" s="6">
        <v>0</v>
      </c>
      <c r="J87" s="6">
        <v>0</v>
      </c>
      <c r="K87" s="6" t="s">
        <v>227</v>
      </c>
    </row>
    <row r="88" spans="1:11" ht="15.75" x14ac:dyDescent="0.25">
      <c r="A88" s="7">
        <v>89</v>
      </c>
      <c r="B88" s="11" t="s">
        <v>12</v>
      </c>
      <c r="C88" s="6">
        <f>SUM(D88:J88)</f>
        <v>207.9</v>
      </c>
      <c r="D88" s="6">
        <v>0</v>
      </c>
      <c r="E88" s="6">
        <v>0</v>
      </c>
      <c r="F88" s="6">
        <v>35</v>
      </c>
      <c r="G88" s="34">
        <v>172.9</v>
      </c>
      <c r="H88" s="6">
        <v>0</v>
      </c>
      <c r="I88" s="6">
        <v>0</v>
      </c>
      <c r="J88" s="6">
        <v>0</v>
      </c>
      <c r="K88" s="6"/>
    </row>
    <row r="89" spans="1:11" ht="15.75" x14ac:dyDescent="0.25">
      <c r="A89" s="7">
        <v>90</v>
      </c>
      <c r="B89" s="152" t="s">
        <v>72</v>
      </c>
      <c r="C89" s="153"/>
      <c r="D89" s="153"/>
      <c r="E89" s="153"/>
      <c r="F89" s="153"/>
      <c r="G89" s="153"/>
      <c r="H89" s="153"/>
      <c r="I89" s="153"/>
      <c r="J89" s="154"/>
      <c r="K89" s="5"/>
    </row>
    <row r="90" spans="1:11" ht="31.5" x14ac:dyDescent="0.25">
      <c r="A90" s="7">
        <v>91</v>
      </c>
      <c r="B90" s="11" t="s">
        <v>73</v>
      </c>
      <c r="C90" s="6">
        <f>SUM(D90:J90)</f>
        <v>863971.51</v>
      </c>
      <c r="D90" s="6">
        <v>99442.92</v>
      </c>
      <c r="E90" s="6">
        <v>99216.3</v>
      </c>
      <c r="F90" s="6">
        <v>89581.34</v>
      </c>
      <c r="G90" s="24">
        <f>G91+G92</f>
        <v>99772.45</v>
      </c>
      <c r="H90" s="6">
        <v>150424.5</v>
      </c>
      <c r="I90" s="6">
        <v>157709</v>
      </c>
      <c r="J90" s="6">
        <v>167825</v>
      </c>
      <c r="K90" s="6" t="s">
        <v>7</v>
      </c>
    </row>
    <row r="91" spans="1:11" ht="15.75" x14ac:dyDescent="0.25">
      <c r="A91" s="7">
        <v>92</v>
      </c>
      <c r="B91" s="11" t="s">
        <v>9</v>
      </c>
      <c r="C91" s="6">
        <v>0</v>
      </c>
      <c r="D91" s="6">
        <v>0</v>
      </c>
      <c r="E91" s="6">
        <v>0</v>
      </c>
      <c r="F91" s="6">
        <v>0</v>
      </c>
      <c r="G91" s="24">
        <v>0</v>
      </c>
      <c r="H91" s="6">
        <v>0</v>
      </c>
      <c r="I91" s="6">
        <v>0</v>
      </c>
      <c r="J91" s="6">
        <v>0</v>
      </c>
      <c r="K91" s="6" t="s">
        <v>7</v>
      </c>
    </row>
    <row r="92" spans="1:11" ht="15.75" x14ac:dyDescent="0.25">
      <c r="A92" s="7">
        <v>93</v>
      </c>
      <c r="B92" s="11" t="s">
        <v>10</v>
      </c>
      <c r="C92" s="6">
        <f>SUM(D92:J92)</f>
        <v>863971.51</v>
      </c>
      <c r="D92" s="6">
        <v>99442.92</v>
      </c>
      <c r="E92" s="6">
        <v>99216.3</v>
      </c>
      <c r="F92" s="6">
        <v>89581.34</v>
      </c>
      <c r="G92" s="24">
        <f>G96</f>
        <v>99772.45</v>
      </c>
      <c r="H92" s="6">
        <v>150424.5</v>
      </c>
      <c r="I92" s="6">
        <v>157709</v>
      </c>
      <c r="J92" s="6">
        <v>167825</v>
      </c>
      <c r="K92" s="6" t="s">
        <v>7</v>
      </c>
    </row>
    <row r="93" spans="1:11" ht="15.75" x14ac:dyDescent="0.25">
      <c r="A93" s="7">
        <v>94</v>
      </c>
      <c r="B93" s="145" t="s">
        <v>16</v>
      </c>
      <c r="C93" s="146"/>
      <c r="D93" s="146"/>
      <c r="E93" s="146"/>
      <c r="F93" s="146"/>
      <c r="G93" s="146"/>
      <c r="H93" s="146"/>
      <c r="I93" s="146"/>
      <c r="J93" s="147"/>
      <c r="K93" s="5"/>
    </row>
    <row r="94" spans="1:11" ht="31.5" x14ac:dyDescent="0.25">
      <c r="A94" s="7">
        <v>95</v>
      </c>
      <c r="B94" s="39" t="s">
        <v>74</v>
      </c>
      <c r="C94" s="37">
        <f>SUM(D94:J94)</f>
        <v>863971.51</v>
      </c>
      <c r="D94" s="37">
        <v>99442.92</v>
      </c>
      <c r="E94" s="37">
        <v>99216.3</v>
      </c>
      <c r="F94" s="37">
        <v>89581.34</v>
      </c>
      <c r="G94" s="40">
        <f>G96</f>
        <v>99772.45</v>
      </c>
      <c r="H94" s="37">
        <v>150424.5</v>
      </c>
      <c r="I94" s="37">
        <v>157709</v>
      </c>
      <c r="J94" s="37">
        <v>167825</v>
      </c>
      <c r="K94" s="6" t="s">
        <v>7</v>
      </c>
    </row>
    <row r="95" spans="1:11" ht="15.75" x14ac:dyDescent="0.25">
      <c r="A95" s="7">
        <v>96</v>
      </c>
      <c r="B95" s="39" t="s">
        <v>9</v>
      </c>
      <c r="C95" s="37">
        <v>0</v>
      </c>
      <c r="D95" s="37">
        <v>0</v>
      </c>
      <c r="E95" s="37">
        <v>0</v>
      </c>
      <c r="F95" s="37">
        <v>0</v>
      </c>
      <c r="G95" s="40">
        <v>0</v>
      </c>
      <c r="H95" s="37">
        <v>0</v>
      </c>
      <c r="I95" s="37">
        <v>0</v>
      </c>
      <c r="J95" s="37">
        <v>0</v>
      </c>
      <c r="K95" s="6" t="s">
        <v>7</v>
      </c>
    </row>
    <row r="96" spans="1:11" ht="15.75" x14ac:dyDescent="0.25">
      <c r="A96" s="7">
        <v>97</v>
      </c>
      <c r="B96" s="39" t="s">
        <v>10</v>
      </c>
      <c r="C96" s="37">
        <f>SUM(D96:J96)</f>
        <v>863971.51</v>
      </c>
      <c r="D96" s="37">
        <v>99442.92</v>
      </c>
      <c r="E96" s="37">
        <v>99216.3</v>
      </c>
      <c r="F96" s="37">
        <v>89581.34</v>
      </c>
      <c r="G96" s="40">
        <f>G98+G100</f>
        <v>99772.45</v>
      </c>
      <c r="H96" s="37">
        <v>150424.5</v>
      </c>
      <c r="I96" s="37">
        <v>157709</v>
      </c>
      <c r="J96" s="37">
        <v>167825</v>
      </c>
      <c r="K96" s="6" t="s">
        <v>7</v>
      </c>
    </row>
    <row r="97" spans="1:11" ht="94.5" x14ac:dyDescent="0.25">
      <c r="A97" s="7">
        <v>98</v>
      </c>
      <c r="B97" s="11" t="s">
        <v>75</v>
      </c>
      <c r="C97" s="10">
        <f>SUM(D97:J97)</f>
        <v>5340.01</v>
      </c>
      <c r="D97" s="10">
        <v>799.92</v>
      </c>
      <c r="E97" s="10">
        <v>573.29999999999995</v>
      </c>
      <c r="F97" s="10">
        <v>802.34</v>
      </c>
      <c r="G97" s="25">
        <f>G98</f>
        <v>1129.45</v>
      </c>
      <c r="H97" s="10">
        <v>470</v>
      </c>
      <c r="I97" s="10">
        <v>470</v>
      </c>
      <c r="J97" s="10">
        <v>1095</v>
      </c>
      <c r="K97" s="6" t="s">
        <v>76</v>
      </c>
    </row>
    <row r="98" spans="1:11" ht="15.75" x14ac:dyDescent="0.25">
      <c r="A98" s="7">
        <v>99</v>
      </c>
      <c r="B98" s="11" t="s">
        <v>10</v>
      </c>
      <c r="C98" s="10">
        <f>SUM(D98:J98)</f>
        <v>5340.01</v>
      </c>
      <c r="D98" s="10">
        <v>799.92</v>
      </c>
      <c r="E98" s="10">
        <v>573.29999999999995</v>
      </c>
      <c r="F98" s="10">
        <v>802.34</v>
      </c>
      <c r="G98" s="54">
        <v>1129.45</v>
      </c>
      <c r="H98" s="10">
        <v>470</v>
      </c>
      <c r="I98" s="10">
        <v>470</v>
      </c>
      <c r="J98" s="10">
        <v>1095</v>
      </c>
      <c r="K98" s="6"/>
    </row>
    <row r="99" spans="1:11" ht="110.25" x14ac:dyDescent="0.25">
      <c r="A99" s="7">
        <v>102</v>
      </c>
      <c r="B99" s="11" t="s">
        <v>79</v>
      </c>
      <c r="C99" s="10">
        <f>SUM(D99:J99)</f>
        <v>858631.49661999999</v>
      </c>
      <c r="D99" s="10">
        <v>98643</v>
      </c>
      <c r="E99" s="10">
        <v>98642.996620000005</v>
      </c>
      <c r="F99" s="10">
        <v>88779</v>
      </c>
      <c r="G99" s="25">
        <f>G100</f>
        <v>98643</v>
      </c>
      <c r="H99" s="10">
        <v>149954.5</v>
      </c>
      <c r="I99" s="10">
        <v>157239</v>
      </c>
      <c r="J99" s="10">
        <v>166730</v>
      </c>
      <c r="K99" s="6" t="s">
        <v>80</v>
      </c>
    </row>
    <row r="100" spans="1:11" ht="15.75" x14ac:dyDescent="0.25">
      <c r="A100" s="7">
        <v>103</v>
      </c>
      <c r="B100" s="11" t="s">
        <v>10</v>
      </c>
      <c r="C100" s="10">
        <f>SUM(D100:J100)</f>
        <v>858631.49661999999</v>
      </c>
      <c r="D100" s="10">
        <v>98643</v>
      </c>
      <c r="E100" s="10">
        <v>98642.996620000005</v>
      </c>
      <c r="F100" s="10">
        <v>88779</v>
      </c>
      <c r="G100" s="32">
        <v>98643</v>
      </c>
      <c r="H100" s="10">
        <v>149954.5</v>
      </c>
      <c r="I100" s="10">
        <v>157239</v>
      </c>
      <c r="J100" s="10">
        <v>166730</v>
      </c>
      <c r="K100" s="13"/>
    </row>
    <row r="101" spans="1:11" ht="15.75" x14ac:dyDescent="0.25">
      <c r="A101" s="7">
        <v>104</v>
      </c>
      <c r="B101" s="152" t="s">
        <v>81</v>
      </c>
      <c r="C101" s="153"/>
      <c r="D101" s="153"/>
      <c r="E101" s="153"/>
      <c r="F101" s="153"/>
      <c r="G101" s="153"/>
      <c r="H101" s="153"/>
      <c r="I101" s="153"/>
      <c r="J101" s="154"/>
      <c r="K101" s="5"/>
    </row>
    <row r="102" spans="1:11" ht="31.5" x14ac:dyDescent="0.25">
      <c r="A102" s="7">
        <v>105</v>
      </c>
      <c r="B102" s="11" t="s">
        <v>73</v>
      </c>
      <c r="C102" s="6">
        <f t="shared" ref="C102:C103" si="9">SUM(D102:J102)</f>
        <v>68307.839999999997</v>
      </c>
      <c r="D102" s="6">
        <v>8647.6200000000008</v>
      </c>
      <c r="E102" s="6">
        <v>6406.86</v>
      </c>
      <c r="F102" s="6">
        <v>11416.14</v>
      </c>
      <c r="G102" s="24">
        <f>SUM(G103)</f>
        <v>12388.92</v>
      </c>
      <c r="H102" s="6">
        <v>10093.5</v>
      </c>
      <c r="I102" s="6">
        <v>10443.799999999999</v>
      </c>
      <c r="J102" s="6">
        <v>8911</v>
      </c>
      <c r="K102" s="6" t="s">
        <v>7</v>
      </c>
    </row>
    <row r="103" spans="1:11" ht="15.75" x14ac:dyDescent="0.25">
      <c r="A103" s="7">
        <v>106</v>
      </c>
      <c r="B103" s="11" t="s">
        <v>10</v>
      </c>
      <c r="C103" s="6">
        <f t="shared" si="9"/>
        <v>68307.839999999997</v>
      </c>
      <c r="D103" s="6">
        <v>8647.6200000000008</v>
      </c>
      <c r="E103" s="6">
        <v>6406.86</v>
      </c>
      <c r="F103" s="6">
        <v>11416.14</v>
      </c>
      <c r="G103" s="24">
        <f>G106</f>
        <v>12388.92</v>
      </c>
      <c r="H103" s="6">
        <v>10093.5</v>
      </c>
      <c r="I103" s="6">
        <v>10443.799999999999</v>
      </c>
      <c r="J103" s="6">
        <v>8911</v>
      </c>
      <c r="K103" s="6" t="s">
        <v>7</v>
      </c>
    </row>
    <row r="104" spans="1:11" ht="15.75" x14ac:dyDescent="0.25">
      <c r="A104" s="7">
        <v>107</v>
      </c>
      <c r="B104" s="145" t="s">
        <v>16</v>
      </c>
      <c r="C104" s="146"/>
      <c r="D104" s="146"/>
      <c r="E104" s="146"/>
      <c r="F104" s="146"/>
      <c r="G104" s="146"/>
      <c r="H104" s="146"/>
      <c r="I104" s="146"/>
      <c r="J104" s="147"/>
      <c r="K104" s="5"/>
    </row>
    <row r="105" spans="1:11" ht="31.5" x14ac:dyDescent="0.25">
      <c r="A105" s="7">
        <v>108</v>
      </c>
      <c r="B105" s="39" t="s">
        <v>45</v>
      </c>
      <c r="C105" s="37">
        <f t="shared" ref="C105:C109" si="10">SUM(D105:J105)</f>
        <v>68307.839999999997</v>
      </c>
      <c r="D105" s="37">
        <v>8647.6200000000008</v>
      </c>
      <c r="E105" s="37">
        <v>6406.86</v>
      </c>
      <c r="F105" s="37">
        <v>11416.14</v>
      </c>
      <c r="G105" s="40">
        <f>G106</f>
        <v>12388.92</v>
      </c>
      <c r="H105" s="37">
        <v>10093.5</v>
      </c>
      <c r="I105" s="37">
        <v>10443.799999999999</v>
      </c>
      <c r="J105" s="37">
        <v>8911</v>
      </c>
      <c r="K105" s="6" t="s">
        <v>7</v>
      </c>
    </row>
    <row r="106" spans="1:11" ht="15.75" x14ac:dyDescent="0.25">
      <c r="A106" s="7">
        <v>109</v>
      </c>
      <c r="B106" s="39" t="s">
        <v>10</v>
      </c>
      <c r="C106" s="37">
        <f t="shared" si="10"/>
        <v>68307.839999999997</v>
      </c>
      <c r="D106" s="37">
        <v>8647.6200000000008</v>
      </c>
      <c r="E106" s="37">
        <v>6406.86</v>
      </c>
      <c r="F106" s="37">
        <v>11416.14</v>
      </c>
      <c r="G106" s="40">
        <f>G108+G110</f>
        <v>12388.92</v>
      </c>
      <c r="H106" s="37">
        <v>10093.5</v>
      </c>
      <c r="I106" s="37">
        <v>10443.799999999999</v>
      </c>
      <c r="J106" s="37">
        <v>8911</v>
      </c>
      <c r="K106" s="6" t="s">
        <v>7</v>
      </c>
    </row>
    <row r="107" spans="1:11" ht="157.5" x14ac:dyDescent="0.25">
      <c r="A107" s="7">
        <v>110</v>
      </c>
      <c r="B107" s="11" t="s">
        <v>82</v>
      </c>
      <c r="C107" s="6">
        <f t="shared" si="10"/>
        <v>18237.906000000003</v>
      </c>
      <c r="D107" s="6">
        <v>3779.72</v>
      </c>
      <c r="E107" s="6">
        <v>1546.856</v>
      </c>
      <c r="F107" s="6">
        <v>3772.55</v>
      </c>
      <c r="G107" s="24">
        <f>G108</f>
        <v>2665.78</v>
      </c>
      <c r="H107" s="6">
        <v>1207</v>
      </c>
      <c r="I107" s="6">
        <v>1207</v>
      </c>
      <c r="J107" s="6">
        <v>4059</v>
      </c>
      <c r="K107" s="6" t="s">
        <v>83</v>
      </c>
    </row>
    <row r="108" spans="1:11" ht="15.75" x14ac:dyDescent="0.25">
      <c r="A108" s="7">
        <v>111</v>
      </c>
      <c r="B108" s="11" t="s">
        <v>10</v>
      </c>
      <c r="C108" s="6">
        <f t="shared" si="10"/>
        <v>18237.906000000003</v>
      </c>
      <c r="D108" s="6">
        <v>3779.72</v>
      </c>
      <c r="E108" s="6">
        <v>1546.856</v>
      </c>
      <c r="F108" s="6">
        <v>3772.55</v>
      </c>
      <c r="G108" s="54">
        <v>2665.78</v>
      </c>
      <c r="H108" s="6">
        <v>1207</v>
      </c>
      <c r="I108" s="6">
        <v>1207</v>
      </c>
      <c r="J108" s="6">
        <v>4059</v>
      </c>
      <c r="K108" s="6"/>
    </row>
    <row r="109" spans="1:11" ht="110.25" x14ac:dyDescent="0.25">
      <c r="A109" s="7">
        <v>112</v>
      </c>
      <c r="B109" s="11" t="s">
        <v>84</v>
      </c>
      <c r="C109" s="6">
        <f t="shared" si="10"/>
        <v>50069.929999999993</v>
      </c>
      <c r="D109" s="6">
        <v>4867.8999999999996</v>
      </c>
      <c r="E109" s="6">
        <v>4860</v>
      </c>
      <c r="F109" s="6">
        <v>7643.59</v>
      </c>
      <c r="G109" s="24">
        <f>G110</f>
        <v>9723.14</v>
      </c>
      <c r="H109" s="6">
        <v>8886.5</v>
      </c>
      <c r="I109" s="6">
        <v>9236.7999999999993</v>
      </c>
      <c r="J109" s="6">
        <v>4852</v>
      </c>
      <c r="K109" s="6" t="s">
        <v>85</v>
      </c>
    </row>
    <row r="110" spans="1:11" ht="15.75" x14ac:dyDescent="0.25">
      <c r="A110" s="7">
        <v>113</v>
      </c>
      <c r="B110" s="11" t="s">
        <v>10</v>
      </c>
      <c r="C110" s="6">
        <f>SUM(D110:J110)</f>
        <v>50069.929999999993</v>
      </c>
      <c r="D110" s="6">
        <v>4867.8999999999996</v>
      </c>
      <c r="E110" s="6">
        <v>4860</v>
      </c>
      <c r="F110" s="6">
        <v>7643.59</v>
      </c>
      <c r="G110" s="54">
        <v>9723.14</v>
      </c>
      <c r="H110" s="6">
        <v>8886.5</v>
      </c>
      <c r="I110" s="6">
        <v>9236.7999999999993</v>
      </c>
      <c r="J110" s="6">
        <v>4852</v>
      </c>
      <c r="K110" s="13"/>
    </row>
    <row r="111" spans="1:11" ht="15.75" x14ac:dyDescent="0.25">
      <c r="A111" s="7">
        <v>114</v>
      </c>
      <c r="B111" s="152" t="s">
        <v>86</v>
      </c>
      <c r="C111" s="153"/>
      <c r="D111" s="153"/>
      <c r="E111" s="153"/>
      <c r="F111" s="153"/>
      <c r="G111" s="153"/>
      <c r="H111" s="153"/>
      <c r="I111" s="153"/>
      <c r="J111" s="154"/>
      <c r="K111" s="5"/>
    </row>
    <row r="112" spans="1:11" ht="31.5" x14ac:dyDescent="0.25">
      <c r="A112" s="7">
        <v>115</v>
      </c>
      <c r="B112" s="11" t="s">
        <v>73</v>
      </c>
      <c r="C112" s="6">
        <f t="shared" ref="C112:C114" si="11">SUM(D112:J112)</f>
        <v>963084.32645000005</v>
      </c>
      <c r="D112" s="6">
        <v>39090.800000000003</v>
      </c>
      <c r="E112" s="6">
        <v>197567.93</v>
      </c>
      <c r="F112" s="6">
        <v>382502.83</v>
      </c>
      <c r="G112" s="24">
        <f>G113+G114</f>
        <v>269305.26645</v>
      </c>
      <c r="H112" s="6">
        <v>0</v>
      </c>
      <c r="I112" s="6">
        <v>0</v>
      </c>
      <c r="J112" s="6">
        <v>74617.5</v>
      </c>
      <c r="K112" s="6" t="s">
        <v>7</v>
      </c>
    </row>
    <row r="113" spans="1:11" ht="15.75" x14ac:dyDescent="0.25">
      <c r="A113" s="7">
        <v>116</v>
      </c>
      <c r="B113" s="11" t="s">
        <v>9</v>
      </c>
      <c r="C113" s="6">
        <f t="shared" si="11"/>
        <v>648013.15487999993</v>
      </c>
      <c r="D113" s="6">
        <v>28651.56</v>
      </c>
      <c r="E113" s="6">
        <v>146133.76999999999</v>
      </c>
      <c r="F113" s="6">
        <v>297911.51</v>
      </c>
      <c r="G113" s="24">
        <f>G117</f>
        <v>175316.31487999999</v>
      </c>
      <c r="H113" s="6">
        <v>0</v>
      </c>
      <c r="I113" s="6">
        <v>0</v>
      </c>
      <c r="J113" s="6">
        <v>0</v>
      </c>
      <c r="K113" s="6" t="s">
        <v>7</v>
      </c>
    </row>
    <row r="114" spans="1:11" ht="15.75" x14ac:dyDescent="0.25">
      <c r="A114" s="7">
        <v>117</v>
      </c>
      <c r="B114" s="11" t="s">
        <v>10</v>
      </c>
      <c r="C114" s="6">
        <f t="shared" si="11"/>
        <v>315071.17157000001</v>
      </c>
      <c r="D114" s="6">
        <v>10439.24</v>
      </c>
      <c r="E114" s="6">
        <v>51434.16</v>
      </c>
      <c r="F114" s="6">
        <v>84591.32</v>
      </c>
      <c r="G114" s="24">
        <f>G118+G136</f>
        <v>93988.951570000005</v>
      </c>
      <c r="H114" s="6">
        <v>0</v>
      </c>
      <c r="I114" s="6">
        <v>0</v>
      </c>
      <c r="J114" s="6">
        <v>74617.5</v>
      </c>
      <c r="K114" s="6" t="s">
        <v>7</v>
      </c>
    </row>
    <row r="115" spans="1:11" ht="15.75" x14ac:dyDescent="0.25">
      <c r="A115" s="7">
        <v>118</v>
      </c>
      <c r="B115" s="155" t="s">
        <v>87</v>
      </c>
      <c r="C115" s="156"/>
      <c r="D115" s="156"/>
      <c r="E115" s="156"/>
      <c r="F115" s="156"/>
      <c r="G115" s="156"/>
      <c r="H115" s="156"/>
      <c r="I115" s="156"/>
      <c r="J115" s="157"/>
      <c r="K115" s="5"/>
    </row>
    <row r="116" spans="1:11" ht="47.25" x14ac:dyDescent="0.25">
      <c r="A116" s="7">
        <v>119</v>
      </c>
      <c r="B116" s="44" t="s">
        <v>88</v>
      </c>
      <c r="C116" s="42">
        <f t="shared" ref="C116:C117" si="12">SUM(D116:J116)</f>
        <v>938646.90454999986</v>
      </c>
      <c r="D116" s="42">
        <v>36425.050000000003</v>
      </c>
      <c r="E116" s="42">
        <v>185929.64</v>
      </c>
      <c r="F116" s="42">
        <v>382006.72</v>
      </c>
      <c r="G116" s="45">
        <f>G117+G118</f>
        <v>268010.99455</v>
      </c>
      <c r="H116" s="42">
        <v>0</v>
      </c>
      <c r="I116" s="42">
        <v>0</v>
      </c>
      <c r="J116" s="42">
        <v>66274.5</v>
      </c>
      <c r="K116" s="6" t="s">
        <v>7</v>
      </c>
    </row>
    <row r="117" spans="1:11" ht="15.75" x14ac:dyDescent="0.25">
      <c r="A117" s="7">
        <v>120</v>
      </c>
      <c r="B117" s="44" t="s">
        <v>9</v>
      </c>
      <c r="C117" s="42">
        <f t="shared" si="12"/>
        <v>648013.14487999992</v>
      </c>
      <c r="D117" s="42">
        <v>28651.56</v>
      </c>
      <c r="E117" s="42">
        <v>146133.76999999999</v>
      </c>
      <c r="F117" s="42">
        <v>297911.5</v>
      </c>
      <c r="G117" s="45">
        <f>G121</f>
        <v>175316.31487999999</v>
      </c>
      <c r="H117" s="42">
        <v>0</v>
      </c>
      <c r="I117" s="42">
        <v>0</v>
      </c>
      <c r="J117" s="42">
        <v>0</v>
      </c>
      <c r="K117" s="6" t="s">
        <v>7</v>
      </c>
    </row>
    <row r="118" spans="1:11" ht="15.75" x14ac:dyDescent="0.25">
      <c r="A118" s="7">
        <v>121</v>
      </c>
      <c r="B118" s="44" t="s">
        <v>10</v>
      </c>
      <c r="C118" s="42">
        <f>SUM(D118:J118)</f>
        <v>290633.74966999999</v>
      </c>
      <c r="D118" s="42">
        <v>7773.49</v>
      </c>
      <c r="E118" s="42">
        <v>39795.870000000003</v>
      </c>
      <c r="F118" s="42">
        <v>84095.21</v>
      </c>
      <c r="G118" s="45">
        <f>G122</f>
        <v>92694.679669999998</v>
      </c>
      <c r="H118" s="42">
        <v>0</v>
      </c>
      <c r="I118" s="42">
        <v>0</v>
      </c>
      <c r="J118" s="42">
        <v>66274.5</v>
      </c>
      <c r="K118" s="6" t="s">
        <v>7</v>
      </c>
    </row>
    <row r="119" spans="1:11" ht="15.75" x14ac:dyDescent="0.25">
      <c r="A119" s="7">
        <v>122</v>
      </c>
      <c r="B119" s="158" t="s">
        <v>89</v>
      </c>
      <c r="C119" s="159"/>
      <c r="D119" s="159"/>
      <c r="E119" s="159"/>
      <c r="F119" s="159"/>
      <c r="G119" s="159"/>
      <c r="H119" s="159"/>
      <c r="I119" s="159"/>
      <c r="J119" s="160"/>
      <c r="K119" s="5"/>
    </row>
    <row r="120" spans="1:11" ht="63" x14ac:dyDescent="0.25">
      <c r="A120" s="7">
        <v>123</v>
      </c>
      <c r="B120" s="11" t="s">
        <v>90</v>
      </c>
      <c r="C120" s="6">
        <f t="shared" ref="C120:C132" si="13">SUM(D120:J120)</f>
        <v>938646.90454999986</v>
      </c>
      <c r="D120" s="6">
        <v>36425.050000000003</v>
      </c>
      <c r="E120" s="6">
        <v>185929.64</v>
      </c>
      <c r="F120" s="6">
        <v>382006.72</v>
      </c>
      <c r="G120" s="24">
        <f>G121+G122</f>
        <v>268010.99455</v>
      </c>
      <c r="H120" s="6">
        <v>0</v>
      </c>
      <c r="I120" s="6">
        <v>0</v>
      </c>
      <c r="J120" s="6">
        <v>66274.5</v>
      </c>
      <c r="K120" s="6" t="s">
        <v>7</v>
      </c>
    </row>
    <row r="121" spans="1:11" ht="15.75" x14ac:dyDescent="0.25">
      <c r="A121" s="7">
        <v>124</v>
      </c>
      <c r="B121" s="11" t="s">
        <v>9</v>
      </c>
      <c r="C121" s="6">
        <f t="shared" si="13"/>
        <v>648013.15487999993</v>
      </c>
      <c r="D121" s="6">
        <v>28651.56</v>
      </c>
      <c r="E121" s="6">
        <v>146133.76999999999</v>
      </c>
      <c r="F121" s="6">
        <v>297911.51</v>
      </c>
      <c r="G121" s="24">
        <f>G130+G132</f>
        <v>175316.31487999999</v>
      </c>
      <c r="H121" s="6">
        <v>0</v>
      </c>
      <c r="I121" s="6">
        <v>0</v>
      </c>
      <c r="J121" s="6">
        <v>0</v>
      </c>
      <c r="K121" s="6" t="s">
        <v>7</v>
      </c>
    </row>
    <row r="122" spans="1:11" ht="15.75" x14ac:dyDescent="0.25">
      <c r="A122" s="7">
        <v>125</v>
      </c>
      <c r="B122" s="11" t="s">
        <v>10</v>
      </c>
      <c r="C122" s="6">
        <f t="shared" si="13"/>
        <v>290633.74966999999</v>
      </c>
      <c r="D122" s="6">
        <v>7773.49</v>
      </c>
      <c r="E122" s="6">
        <v>39795.870000000003</v>
      </c>
      <c r="F122" s="6">
        <v>84095.21</v>
      </c>
      <c r="G122" s="24">
        <f>G133</f>
        <v>92694.679669999998</v>
      </c>
      <c r="H122" s="6">
        <v>0</v>
      </c>
      <c r="I122" s="6">
        <v>0</v>
      </c>
      <c r="J122" s="6">
        <v>66274.5</v>
      </c>
      <c r="K122" s="6" t="s">
        <v>7</v>
      </c>
    </row>
    <row r="123" spans="1:11" ht="94.5" x14ac:dyDescent="0.25">
      <c r="A123" s="7">
        <v>126</v>
      </c>
      <c r="B123" s="11" t="s">
        <v>91</v>
      </c>
      <c r="C123" s="6">
        <f t="shared" si="13"/>
        <v>86968.239999999991</v>
      </c>
      <c r="D123" s="6">
        <v>7773.49</v>
      </c>
      <c r="E123" s="6">
        <v>39103.75</v>
      </c>
      <c r="F123" s="6">
        <v>0</v>
      </c>
      <c r="G123" s="24">
        <v>0</v>
      </c>
      <c r="H123" s="6">
        <v>0</v>
      </c>
      <c r="I123" s="6">
        <v>0</v>
      </c>
      <c r="J123" s="6">
        <v>40091</v>
      </c>
      <c r="K123" s="6" t="s">
        <v>92</v>
      </c>
    </row>
    <row r="124" spans="1:11" ht="15.75" x14ac:dyDescent="0.25">
      <c r="A124" s="7">
        <v>127</v>
      </c>
      <c r="B124" s="11" t="s">
        <v>10</v>
      </c>
      <c r="C124" s="6">
        <f t="shared" si="13"/>
        <v>86968.239999999991</v>
      </c>
      <c r="D124" s="6">
        <v>7773.49</v>
      </c>
      <c r="E124" s="6">
        <v>39103.75</v>
      </c>
      <c r="F124" s="6">
        <v>0</v>
      </c>
      <c r="G124" s="30">
        <v>0</v>
      </c>
      <c r="H124" s="6">
        <v>0</v>
      </c>
      <c r="I124" s="6">
        <v>0</v>
      </c>
      <c r="J124" s="6">
        <v>40091</v>
      </c>
      <c r="K124" s="13"/>
    </row>
    <row r="125" spans="1:11" ht="220.5" x14ac:dyDescent="0.25">
      <c r="A125" s="7">
        <v>128</v>
      </c>
      <c r="B125" s="11" t="s">
        <v>93</v>
      </c>
      <c r="C125" s="6">
        <f t="shared" si="13"/>
        <v>22229.96</v>
      </c>
      <c r="D125" s="6">
        <v>22229.96</v>
      </c>
      <c r="E125" s="6">
        <v>0</v>
      </c>
      <c r="F125" s="6">
        <v>0</v>
      </c>
      <c r="G125" s="24">
        <v>0</v>
      </c>
      <c r="H125" s="6">
        <v>0</v>
      </c>
      <c r="I125" s="6">
        <v>0</v>
      </c>
      <c r="J125" s="6">
        <v>0</v>
      </c>
      <c r="K125" s="6" t="s">
        <v>92</v>
      </c>
    </row>
    <row r="126" spans="1:11" ht="15.75" x14ac:dyDescent="0.25">
      <c r="A126" s="7">
        <v>129</v>
      </c>
      <c r="B126" s="11" t="s">
        <v>26</v>
      </c>
      <c r="C126" s="6">
        <f t="shared" si="13"/>
        <v>22229.96</v>
      </c>
      <c r="D126" s="6">
        <v>22229.96</v>
      </c>
      <c r="E126" s="6">
        <v>0</v>
      </c>
      <c r="F126" s="6">
        <v>0</v>
      </c>
      <c r="G126" s="30">
        <v>0</v>
      </c>
      <c r="H126" s="6">
        <v>0</v>
      </c>
      <c r="I126" s="6">
        <v>0</v>
      </c>
      <c r="J126" s="6">
        <v>0</v>
      </c>
      <c r="K126" s="6"/>
    </row>
    <row r="127" spans="1:11" ht="141.75" x14ac:dyDescent="0.25">
      <c r="A127" s="7">
        <v>130</v>
      </c>
      <c r="B127" s="11" t="s">
        <v>94</v>
      </c>
      <c r="C127" s="6">
        <f t="shared" si="13"/>
        <v>6421.6</v>
      </c>
      <c r="D127" s="6">
        <v>6421.6</v>
      </c>
      <c r="E127" s="6">
        <v>0</v>
      </c>
      <c r="F127" s="6">
        <v>0</v>
      </c>
      <c r="G127" s="24">
        <v>0</v>
      </c>
      <c r="H127" s="6">
        <v>0</v>
      </c>
      <c r="I127" s="6">
        <v>0</v>
      </c>
      <c r="J127" s="6">
        <v>0</v>
      </c>
      <c r="K127" s="6" t="s">
        <v>92</v>
      </c>
    </row>
    <row r="128" spans="1:11" ht="15.75" x14ac:dyDescent="0.25">
      <c r="A128" s="7">
        <v>131</v>
      </c>
      <c r="B128" s="11" t="s">
        <v>26</v>
      </c>
      <c r="C128" s="6">
        <f t="shared" si="13"/>
        <v>6421.6</v>
      </c>
      <c r="D128" s="6">
        <v>6421.6</v>
      </c>
      <c r="E128" s="6">
        <v>0</v>
      </c>
      <c r="F128" s="6">
        <v>0</v>
      </c>
      <c r="G128" s="30">
        <v>0</v>
      </c>
      <c r="H128" s="6">
        <v>0</v>
      </c>
      <c r="I128" s="6">
        <v>0</v>
      </c>
      <c r="J128" s="6">
        <v>0</v>
      </c>
      <c r="K128" s="13"/>
    </row>
    <row r="129" spans="1:11" ht="236.25" x14ac:dyDescent="0.25">
      <c r="A129" s="7">
        <v>134</v>
      </c>
      <c r="B129" s="11" t="s">
        <v>96</v>
      </c>
      <c r="C129" s="6">
        <f t="shared" si="13"/>
        <v>349123.37877999997</v>
      </c>
      <c r="D129" s="6">
        <v>0</v>
      </c>
      <c r="E129" s="6">
        <v>59119.22</v>
      </c>
      <c r="F129" s="6">
        <v>169800.36</v>
      </c>
      <c r="G129" s="24">
        <f>G130</f>
        <v>120203.79878</v>
      </c>
      <c r="H129" s="6">
        <v>0</v>
      </c>
      <c r="I129" s="6">
        <v>0</v>
      </c>
      <c r="J129" s="6">
        <v>0</v>
      </c>
      <c r="K129" s="6" t="s">
        <v>92</v>
      </c>
    </row>
    <row r="130" spans="1:11" ht="15.75" x14ac:dyDescent="0.25">
      <c r="A130" s="7">
        <v>135</v>
      </c>
      <c r="B130" s="11" t="s">
        <v>63</v>
      </c>
      <c r="C130" s="6">
        <f t="shared" si="13"/>
        <v>349123.37877999997</v>
      </c>
      <c r="D130" s="6">
        <v>0</v>
      </c>
      <c r="E130" s="6">
        <v>59119.22</v>
      </c>
      <c r="F130" s="6">
        <v>169800.36</v>
      </c>
      <c r="G130" s="30">
        <v>120203.79878</v>
      </c>
      <c r="H130" s="6">
        <v>0</v>
      </c>
      <c r="I130" s="6">
        <v>0</v>
      </c>
      <c r="J130" s="6">
        <v>0</v>
      </c>
      <c r="K130" s="6"/>
    </row>
    <row r="131" spans="1:11" ht="141.75" x14ac:dyDescent="0.25">
      <c r="A131" s="7">
        <v>136</v>
      </c>
      <c r="B131" s="11" t="s">
        <v>97</v>
      </c>
      <c r="C131" s="51">
        <f t="shared" si="13"/>
        <v>473903.72576999996</v>
      </c>
      <c r="D131" s="6">
        <v>0</v>
      </c>
      <c r="E131" s="6">
        <v>87706.67</v>
      </c>
      <c r="F131" s="6">
        <v>212206.36</v>
      </c>
      <c r="G131" s="51">
        <f>G132+G133</f>
        <v>147807.19576999999</v>
      </c>
      <c r="H131" s="6">
        <v>0</v>
      </c>
      <c r="I131" s="6">
        <v>0</v>
      </c>
      <c r="J131" s="6">
        <v>26183.5</v>
      </c>
      <c r="K131" s="6" t="s">
        <v>92</v>
      </c>
    </row>
    <row r="132" spans="1:11" ht="15.75" x14ac:dyDescent="0.25">
      <c r="A132" s="7">
        <v>137</v>
      </c>
      <c r="B132" s="11" t="s">
        <v>63</v>
      </c>
      <c r="C132" s="6">
        <f t="shared" si="13"/>
        <v>270238.21610000002</v>
      </c>
      <c r="D132" s="6">
        <v>0</v>
      </c>
      <c r="E132" s="6">
        <v>87014.55</v>
      </c>
      <c r="F132" s="6">
        <v>128111.15</v>
      </c>
      <c r="G132" s="30">
        <v>55112.516100000001</v>
      </c>
      <c r="H132" s="6">
        <v>0</v>
      </c>
      <c r="I132" s="6">
        <v>0</v>
      </c>
      <c r="J132" s="6">
        <v>0</v>
      </c>
      <c r="K132" s="13"/>
    </row>
    <row r="133" spans="1:11" ht="15.75" x14ac:dyDescent="0.25">
      <c r="A133" s="7">
        <v>138</v>
      </c>
      <c r="B133" s="11" t="s">
        <v>98</v>
      </c>
      <c r="C133" s="6">
        <f>SUM(D133:J133)</f>
        <v>203665.50967</v>
      </c>
      <c r="D133" s="6">
        <v>0</v>
      </c>
      <c r="E133" s="6">
        <v>692.12</v>
      </c>
      <c r="F133" s="6">
        <v>84095.21</v>
      </c>
      <c r="G133" s="54">
        <v>92694.679669999998</v>
      </c>
      <c r="H133" s="6">
        <v>0</v>
      </c>
      <c r="I133" s="6">
        <v>0</v>
      </c>
      <c r="J133" s="6">
        <v>26183.5</v>
      </c>
      <c r="K133" s="13"/>
    </row>
    <row r="134" spans="1:11" ht="15.75" x14ac:dyDescent="0.25">
      <c r="A134" s="7">
        <v>139</v>
      </c>
      <c r="B134" s="145" t="s">
        <v>99</v>
      </c>
      <c r="C134" s="146"/>
      <c r="D134" s="146"/>
      <c r="E134" s="146"/>
      <c r="F134" s="146"/>
      <c r="G134" s="146"/>
      <c r="H134" s="146"/>
      <c r="I134" s="146"/>
      <c r="J134" s="147"/>
      <c r="K134" s="13"/>
    </row>
    <row r="135" spans="1:11" ht="31.5" x14ac:dyDescent="0.25">
      <c r="A135" s="7">
        <v>140</v>
      </c>
      <c r="B135" s="39" t="s">
        <v>100</v>
      </c>
      <c r="C135" s="37">
        <f t="shared" ref="C135:C139" si="14">SUM(D135:J135)</f>
        <v>24437.421900000001</v>
      </c>
      <c r="D135" s="37">
        <v>2665.75</v>
      </c>
      <c r="E135" s="37">
        <v>11638.29</v>
      </c>
      <c r="F135" s="37">
        <v>496.11</v>
      </c>
      <c r="G135" s="40">
        <f>G136</f>
        <v>1294.2719</v>
      </c>
      <c r="H135" s="37">
        <v>0</v>
      </c>
      <c r="I135" s="37">
        <v>0</v>
      </c>
      <c r="J135" s="37">
        <v>8343</v>
      </c>
      <c r="K135" s="6" t="s">
        <v>7</v>
      </c>
    </row>
    <row r="136" spans="1:11" ht="15.75" x14ac:dyDescent="0.25">
      <c r="A136" s="7">
        <v>141</v>
      </c>
      <c r="B136" s="39" t="s">
        <v>10</v>
      </c>
      <c r="C136" s="37">
        <f t="shared" si="14"/>
        <v>24437.421900000001</v>
      </c>
      <c r="D136" s="37">
        <v>2665.75</v>
      </c>
      <c r="E136" s="37">
        <v>11638.29</v>
      </c>
      <c r="F136" s="37">
        <v>496.11</v>
      </c>
      <c r="G136" s="40">
        <f>G140</f>
        <v>1294.2719</v>
      </c>
      <c r="H136" s="37">
        <v>0</v>
      </c>
      <c r="I136" s="37">
        <v>0</v>
      </c>
      <c r="J136" s="37">
        <v>8343</v>
      </c>
      <c r="K136" s="6" t="s">
        <v>7</v>
      </c>
    </row>
    <row r="137" spans="1:11" ht="94.5" x14ac:dyDescent="0.25">
      <c r="A137" s="7">
        <v>142</v>
      </c>
      <c r="B137" s="11" t="s">
        <v>101</v>
      </c>
      <c r="C137" s="6">
        <f t="shared" si="14"/>
        <v>23143.152000000002</v>
      </c>
      <c r="D137" s="6">
        <v>2665.75</v>
      </c>
      <c r="E137" s="6">
        <v>11638.294</v>
      </c>
      <c r="F137" s="6">
        <v>496.108</v>
      </c>
      <c r="G137" s="24">
        <v>0</v>
      </c>
      <c r="H137" s="6">
        <v>0</v>
      </c>
      <c r="I137" s="6">
        <v>0</v>
      </c>
      <c r="J137" s="6">
        <v>8343</v>
      </c>
      <c r="K137" s="6" t="s">
        <v>92</v>
      </c>
    </row>
    <row r="138" spans="1:11" ht="15.75" x14ac:dyDescent="0.25">
      <c r="A138" s="7">
        <v>143</v>
      </c>
      <c r="B138" s="11" t="s">
        <v>10</v>
      </c>
      <c r="C138" s="6">
        <f t="shared" si="14"/>
        <v>23143.152000000002</v>
      </c>
      <c r="D138" s="6">
        <v>2665.75</v>
      </c>
      <c r="E138" s="6">
        <v>11638.294</v>
      </c>
      <c r="F138" s="6">
        <v>496.108</v>
      </c>
      <c r="G138" s="30">
        <v>0</v>
      </c>
      <c r="H138" s="6">
        <v>0</v>
      </c>
      <c r="I138" s="6">
        <v>0</v>
      </c>
      <c r="J138" s="6">
        <v>8343</v>
      </c>
      <c r="K138" s="6"/>
    </row>
    <row r="139" spans="1:11" ht="47.25" x14ac:dyDescent="0.25">
      <c r="A139" s="7">
        <v>144</v>
      </c>
      <c r="B139" s="11" t="s">
        <v>95</v>
      </c>
      <c r="C139" s="6">
        <f t="shared" si="14"/>
        <v>1294.2719</v>
      </c>
      <c r="D139" s="6">
        <v>0</v>
      </c>
      <c r="E139" s="6">
        <v>0</v>
      </c>
      <c r="F139" s="6">
        <v>0</v>
      </c>
      <c r="G139" s="24">
        <f>G140</f>
        <v>1294.2719</v>
      </c>
      <c r="H139" s="6">
        <v>0</v>
      </c>
      <c r="I139" s="6">
        <v>0</v>
      </c>
      <c r="J139" s="6">
        <v>0</v>
      </c>
      <c r="K139" s="6" t="s">
        <v>92</v>
      </c>
    </row>
    <row r="140" spans="1:11" ht="15.75" x14ac:dyDescent="0.25">
      <c r="A140" s="7">
        <v>145</v>
      </c>
      <c r="B140" s="11" t="s">
        <v>25</v>
      </c>
      <c r="C140" s="6">
        <f>SUM(D140:J140)</f>
        <v>1294.2719</v>
      </c>
      <c r="D140" s="6">
        <v>0</v>
      </c>
      <c r="E140" s="6">
        <v>0</v>
      </c>
      <c r="F140" s="6">
        <v>0</v>
      </c>
      <c r="G140" s="54">
        <v>1294.2719</v>
      </c>
      <c r="H140" s="6">
        <v>0</v>
      </c>
      <c r="I140" s="6">
        <v>0</v>
      </c>
      <c r="J140" s="6">
        <v>0</v>
      </c>
      <c r="K140" s="6"/>
    </row>
    <row r="141" spans="1:11" ht="15.75" x14ac:dyDescent="0.25">
      <c r="A141" s="7">
        <v>146</v>
      </c>
      <c r="B141" s="152" t="s">
        <v>102</v>
      </c>
      <c r="C141" s="153"/>
      <c r="D141" s="153"/>
      <c r="E141" s="153"/>
      <c r="F141" s="153"/>
      <c r="G141" s="153"/>
      <c r="H141" s="153"/>
      <c r="I141" s="153"/>
      <c r="J141" s="154"/>
      <c r="K141" s="5"/>
    </row>
    <row r="142" spans="1:11" ht="31.5" x14ac:dyDescent="0.25">
      <c r="A142" s="7">
        <v>147</v>
      </c>
      <c r="B142" s="11" t="s">
        <v>73</v>
      </c>
      <c r="C142" s="6">
        <f t="shared" ref="C142:C144" si="15">SUM(D142:J142)</f>
        <v>75528.049999999988</v>
      </c>
      <c r="D142" s="6">
        <v>7628.37</v>
      </c>
      <c r="E142" s="6">
        <v>6986.4</v>
      </c>
      <c r="F142" s="6">
        <v>13636.63</v>
      </c>
      <c r="G142" s="24">
        <f>G143+G144</f>
        <v>20274.009999999998</v>
      </c>
      <c r="H142" s="6">
        <v>9030.2099999999991</v>
      </c>
      <c r="I142" s="6">
        <v>9030.2199999999993</v>
      </c>
      <c r="J142" s="6">
        <v>8942.2099999999991</v>
      </c>
      <c r="K142" s="6" t="s">
        <v>7</v>
      </c>
    </row>
    <row r="143" spans="1:11" ht="15.75" x14ac:dyDescent="0.25">
      <c r="A143" s="7">
        <v>148</v>
      </c>
      <c r="B143" s="11" t="s">
        <v>9</v>
      </c>
      <c r="C143" s="6">
        <f t="shared" si="15"/>
        <v>837.9</v>
      </c>
      <c r="D143" s="6">
        <v>837.9</v>
      </c>
      <c r="E143" s="6">
        <v>0</v>
      </c>
      <c r="F143" s="6">
        <v>0</v>
      </c>
      <c r="G143" s="24">
        <v>0</v>
      </c>
      <c r="H143" s="6">
        <v>0</v>
      </c>
      <c r="I143" s="6">
        <v>0</v>
      </c>
      <c r="J143" s="6">
        <v>0</v>
      </c>
      <c r="K143" s="6" t="s">
        <v>7</v>
      </c>
    </row>
    <row r="144" spans="1:11" ht="15.75" x14ac:dyDescent="0.25">
      <c r="A144" s="7">
        <v>149</v>
      </c>
      <c r="B144" s="11" t="s">
        <v>10</v>
      </c>
      <c r="C144" s="6">
        <f t="shared" si="15"/>
        <v>74690.139999999985</v>
      </c>
      <c r="D144" s="6">
        <v>6790.47</v>
      </c>
      <c r="E144" s="6">
        <v>6986.4</v>
      </c>
      <c r="F144" s="6">
        <v>13636.63</v>
      </c>
      <c r="G144" s="24">
        <f>G148</f>
        <v>20274.009999999998</v>
      </c>
      <c r="H144" s="6">
        <v>9030.2099999999991</v>
      </c>
      <c r="I144" s="6">
        <v>9030.2099999999991</v>
      </c>
      <c r="J144" s="6">
        <v>8942.2099999999991</v>
      </c>
      <c r="K144" s="6" t="s">
        <v>7</v>
      </c>
    </row>
    <row r="145" spans="1:11" ht="15.75" x14ac:dyDescent="0.25">
      <c r="A145" s="7">
        <v>150</v>
      </c>
      <c r="B145" s="145" t="s">
        <v>99</v>
      </c>
      <c r="C145" s="146"/>
      <c r="D145" s="146"/>
      <c r="E145" s="146"/>
      <c r="F145" s="146"/>
      <c r="G145" s="146"/>
      <c r="H145" s="146"/>
      <c r="I145" s="146"/>
      <c r="J145" s="147"/>
      <c r="K145" s="5"/>
    </row>
    <row r="146" spans="1:11" ht="31.5" x14ac:dyDescent="0.25">
      <c r="A146" s="7">
        <v>151</v>
      </c>
      <c r="B146" s="39" t="s">
        <v>103</v>
      </c>
      <c r="C146" s="37">
        <f t="shared" ref="C146:C159" si="16">SUM(D146:J146)</f>
        <v>75528.049999999988</v>
      </c>
      <c r="D146" s="37">
        <v>7628.37</v>
      </c>
      <c r="E146" s="37">
        <v>6986.4</v>
      </c>
      <c r="F146" s="37">
        <v>13636.63</v>
      </c>
      <c r="G146" s="40">
        <f>G148</f>
        <v>20274.009999999998</v>
      </c>
      <c r="H146" s="37">
        <v>9030.2099999999991</v>
      </c>
      <c r="I146" s="37">
        <v>9030.2199999999993</v>
      </c>
      <c r="J146" s="37">
        <v>8942.2099999999991</v>
      </c>
      <c r="K146" s="6" t="s">
        <v>7</v>
      </c>
    </row>
    <row r="147" spans="1:11" ht="15.75" x14ac:dyDescent="0.25">
      <c r="A147" s="7">
        <v>152</v>
      </c>
      <c r="B147" s="39" t="s">
        <v>9</v>
      </c>
      <c r="C147" s="37">
        <f t="shared" si="16"/>
        <v>837.9</v>
      </c>
      <c r="D147" s="37">
        <v>837.9</v>
      </c>
      <c r="E147" s="37">
        <v>0</v>
      </c>
      <c r="F147" s="37">
        <v>0</v>
      </c>
      <c r="G147" s="40">
        <v>0</v>
      </c>
      <c r="H147" s="37">
        <v>0</v>
      </c>
      <c r="I147" s="37">
        <v>0</v>
      </c>
      <c r="J147" s="37">
        <v>0</v>
      </c>
      <c r="K147" s="6" t="s">
        <v>7</v>
      </c>
    </row>
    <row r="148" spans="1:11" ht="15.75" x14ac:dyDescent="0.25">
      <c r="A148" s="7">
        <v>153</v>
      </c>
      <c r="B148" s="39" t="s">
        <v>10</v>
      </c>
      <c r="C148" s="37">
        <f t="shared" si="16"/>
        <v>74690.149999999994</v>
      </c>
      <c r="D148" s="37">
        <v>6790.47</v>
      </c>
      <c r="E148" s="37">
        <v>6986.4</v>
      </c>
      <c r="F148" s="37">
        <v>13636.63</v>
      </c>
      <c r="G148" s="40">
        <f>G151+G153+G160</f>
        <v>20274.009999999998</v>
      </c>
      <c r="H148" s="37">
        <v>9030.2099999999991</v>
      </c>
      <c r="I148" s="37">
        <v>9030.2199999999993</v>
      </c>
      <c r="J148" s="37">
        <v>8942.2099999999991</v>
      </c>
      <c r="K148" s="6" t="s">
        <v>7</v>
      </c>
    </row>
    <row r="149" spans="1:11" ht="145.5" customHeight="1" x14ac:dyDescent="0.25">
      <c r="A149" s="7">
        <v>156</v>
      </c>
      <c r="B149" s="11" t="s">
        <v>106</v>
      </c>
      <c r="C149" s="6">
        <f t="shared" si="16"/>
        <v>15019.18</v>
      </c>
      <c r="D149" s="6">
        <v>1862</v>
      </c>
      <c r="E149" s="6">
        <v>244.5</v>
      </c>
      <c r="F149" s="6">
        <v>5880.18</v>
      </c>
      <c r="G149" s="24">
        <f>SUM(G150:G151)</f>
        <v>2482.5</v>
      </c>
      <c r="H149" s="6">
        <v>700</v>
      </c>
      <c r="I149" s="6">
        <v>700</v>
      </c>
      <c r="J149" s="6">
        <v>3150</v>
      </c>
      <c r="K149" s="6" t="s">
        <v>107</v>
      </c>
    </row>
    <row r="150" spans="1:11" ht="15.75" x14ac:dyDescent="0.25">
      <c r="A150" s="7">
        <v>157</v>
      </c>
      <c r="B150" s="11" t="s">
        <v>63</v>
      </c>
      <c r="C150" s="6">
        <f t="shared" si="16"/>
        <v>0</v>
      </c>
      <c r="D150" s="6">
        <v>0</v>
      </c>
      <c r="E150" s="6">
        <v>0</v>
      </c>
      <c r="F150" s="6">
        <v>0</v>
      </c>
      <c r="G150" s="24">
        <v>0</v>
      </c>
      <c r="H150" s="6">
        <v>0</v>
      </c>
      <c r="I150" s="6">
        <v>0</v>
      </c>
      <c r="J150" s="6">
        <v>0</v>
      </c>
      <c r="K150" s="6"/>
    </row>
    <row r="151" spans="1:11" ht="15.75" x14ac:dyDescent="0.25">
      <c r="A151" s="7">
        <v>158</v>
      </c>
      <c r="B151" s="11" t="s">
        <v>25</v>
      </c>
      <c r="C151" s="6">
        <f t="shared" si="16"/>
        <v>15019.18</v>
      </c>
      <c r="D151" s="6">
        <v>1862</v>
      </c>
      <c r="E151" s="6">
        <v>244.5</v>
      </c>
      <c r="F151" s="6">
        <v>5880.18</v>
      </c>
      <c r="G151" s="52">
        <v>2482.5</v>
      </c>
      <c r="H151" s="6">
        <v>700</v>
      </c>
      <c r="I151" s="6">
        <v>700</v>
      </c>
      <c r="J151" s="6">
        <v>3150</v>
      </c>
      <c r="K151" s="6"/>
    </row>
    <row r="152" spans="1:11" ht="126" x14ac:dyDescent="0.25">
      <c r="A152" s="7">
        <v>159</v>
      </c>
      <c r="B152" s="11" t="s">
        <v>108</v>
      </c>
      <c r="C152" s="6">
        <f t="shared" si="16"/>
        <v>45939.869999999995</v>
      </c>
      <c r="D152" s="6">
        <v>4928.47</v>
      </c>
      <c r="E152" s="6">
        <v>6591.9</v>
      </c>
      <c r="F152" s="6">
        <v>7756.45</v>
      </c>
      <c r="G152" s="24">
        <f>G153</f>
        <v>13301.05</v>
      </c>
      <c r="H152" s="6">
        <v>5300</v>
      </c>
      <c r="I152" s="6">
        <v>5300</v>
      </c>
      <c r="J152" s="6">
        <v>2762</v>
      </c>
      <c r="K152" s="6" t="s">
        <v>109</v>
      </c>
    </row>
    <row r="153" spans="1:11" ht="15.75" x14ac:dyDescent="0.25">
      <c r="A153" s="7">
        <v>160</v>
      </c>
      <c r="B153" s="11" t="s">
        <v>10</v>
      </c>
      <c r="C153" s="6">
        <f t="shared" si="16"/>
        <v>45939.869999999995</v>
      </c>
      <c r="D153" s="6">
        <v>4928.47</v>
      </c>
      <c r="E153" s="6">
        <v>6591.9</v>
      </c>
      <c r="F153" s="6">
        <v>7756.45</v>
      </c>
      <c r="G153" s="52">
        <v>13301.05</v>
      </c>
      <c r="H153" s="6">
        <v>5300</v>
      </c>
      <c r="I153" s="6">
        <v>5300</v>
      </c>
      <c r="J153" s="6">
        <v>2762</v>
      </c>
      <c r="K153" s="13"/>
    </row>
    <row r="154" spans="1:11" ht="47.25" x14ac:dyDescent="0.25">
      <c r="A154" s="7">
        <v>161</v>
      </c>
      <c r="B154" s="11" t="s">
        <v>110</v>
      </c>
      <c r="C154" s="6">
        <f t="shared" si="16"/>
        <v>837.9</v>
      </c>
      <c r="D154" s="6">
        <v>837.9</v>
      </c>
      <c r="E154" s="6">
        <v>0</v>
      </c>
      <c r="F154" s="6">
        <v>0</v>
      </c>
      <c r="G154" s="24">
        <v>0</v>
      </c>
      <c r="H154" s="6">
        <v>0</v>
      </c>
      <c r="I154" s="6">
        <v>0</v>
      </c>
      <c r="J154" s="6">
        <v>0</v>
      </c>
      <c r="K154" s="6" t="s">
        <v>107</v>
      </c>
    </row>
    <row r="155" spans="1:11" ht="15.75" x14ac:dyDescent="0.25">
      <c r="A155" s="7">
        <v>162</v>
      </c>
      <c r="B155" s="11" t="s">
        <v>26</v>
      </c>
      <c r="C155" s="6">
        <f t="shared" si="16"/>
        <v>837.9</v>
      </c>
      <c r="D155" s="6">
        <v>837.9</v>
      </c>
      <c r="E155" s="6">
        <v>0</v>
      </c>
      <c r="F155" s="6">
        <v>0</v>
      </c>
      <c r="G155" s="24">
        <v>0</v>
      </c>
      <c r="H155" s="6">
        <v>0</v>
      </c>
      <c r="I155" s="6">
        <v>0</v>
      </c>
      <c r="J155" s="6">
        <v>0</v>
      </c>
      <c r="K155" s="6"/>
    </row>
    <row r="156" spans="1:11" ht="15.75" x14ac:dyDescent="0.25">
      <c r="A156" s="7">
        <v>163</v>
      </c>
      <c r="B156" s="11" t="s">
        <v>25</v>
      </c>
      <c r="C156" s="6">
        <f t="shared" si="16"/>
        <v>0</v>
      </c>
      <c r="D156" s="6">
        <v>0</v>
      </c>
      <c r="E156" s="6">
        <v>0</v>
      </c>
      <c r="F156" s="6">
        <v>0</v>
      </c>
      <c r="G156" s="24">
        <v>0</v>
      </c>
      <c r="H156" s="6">
        <v>0</v>
      </c>
      <c r="I156" s="6">
        <v>0</v>
      </c>
      <c r="J156" s="6">
        <v>0</v>
      </c>
      <c r="K156" s="6"/>
    </row>
    <row r="157" spans="1:11" ht="63" x14ac:dyDescent="0.25">
      <c r="A157" s="7">
        <v>164</v>
      </c>
      <c r="B157" s="11" t="s">
        <v>111</v>
      </c>
      <c r="C157" s="6">
        <f t="shared" si="16"/>
        <v>150</v>
      </c>
      <c r="D157" s="6">
        <v>0</v>
      </c>
      <c r="E157" s="6">
        <v>150</v>
      </c>
      <c r="F157" s="6">
        <v>0</v>
      </c>
      <c r="G157" s="24">
        <v>0</v>
      </c>
      <c r="H157" s="6">
        <v>0</v>
      </c>
      <c r="I157" s="6">
        <v>0</v>
      </c>
      <c r="J157" s="6">
        <v>0</v>
      </c>
      <c r="K157" s="6" t="s">
        <v>112</v>
      </c>
    </row>
    <row r="158" spans="1:11" ht="15.75" x14ac:dyDescent="0.25">
      <c r="A158" s="7">
        <v>165</v>
      </c>
      <c r="B158" s="11" t="s">
        <v>25</v>
      </c>
      <c r="C158" s="6">
        <f t="shared" si="16"/>
        <v>150</v>
      </c>
      <c r="D158" s="6">
        <v>0</v>
      </c>
      <c r="E158" s="6">
        <v>150</v>
      </c>
      <c r="F158" s="6">
        <v>0</v>
      </c>
      <c r="G158" s="24">
        <v>0</v>
      </c>
      <c r="H158" s="6">
        <v>0</v>
      </c>
      <c r="I158" s="6">
        <v>0</v>
      </c>
      <c r="J158" s="6">
        <v>0</v>
      </c>
      <c r="K158" s="6"/>
    </row>
    <row r="159" spans="1:11" ht="47.25" x14ac:dyDescent="0.25">
      <c r="A159" s="7">
        <v>166</v>
      </c>
      <c r="B159" s="11" t="s">
        <v>113</v>
      </c>
      <c r="C159" s="6">
        <f t="shared" si="16"/>
        <v>13581.09</v>
      </c>
      <c r="D159" s="6">
        <v>0</v>
      </c>
      <c r="E159" s="6">
        <v>0</v>
      </c>
      <c r="F159" s="6">
        <v>0</v>
      </c>
      <c r="G159" s="24">
        <f>G160</f>
        <v>4490.46</v>
      </c>
      <c r="H159" s="6">
        <v>3030.21</v>
      </c>
      <c r="I159" s="6">
        <v>3030.21</v>
      </c>
      <c r="J159" s="6">
        <v>3030.21</v>
      </c>
      <c r="K159" s="6" t="s">
        <v>114</v>
      </c>
    </row>
    <row r="160" spans="1:11" ht="15.75" x14ac:dyDescent="0.25">
      <c r="A160" s="7">
        <v>167</v>
      </c>
      <c r="B160" s="11" t="s">
        <v>25</v>
      </c>
      <c r="C160" s="6">
        <f>SUM(D160:J160)</f>
        <v>13581.09</v>
      </c>
      <c r="D160" s="6">
        <v>0</v>
      </c>
      <c r="E160" s="6">
        <v>0</v>
      </c>
      <c r="F160" s="6">
        <v>0</v>
      </c>
      <c r="G160" s="34">
        <v>4490.46</v>
      </c>
      <c r="H160" s="6">
        <v>3030.21</v>
      </c>
      <c r="I160" s="6">
        <v>3030.21</v>
      </c>
      <c r="J160" s="6">
        <v>3030.21</v>
      </c>
      <c r="K160" s="6"/>
    </row>
    <row r="161" spans="1:11" ht="15.75" x14ac:dyDescent="0.25">
      <c r="A161" s="7">
        <v>168</v>
      </c>
      <c r="B161" s="152" t="s">
        <v>115</v>
      </c>
      <c r="C161" s="153"/>
      <c r="D161" s="153"/>
      <c r="E161" s="153"/>
      <c r="F161" s="153"/>
      <c r="G161" s="153"/>
      <c r="H161" s="153"/>
      <c r="I161" s="153"/>
      <c r="J161" s="154"/>
      <c r="K161" s="5"/>
    </row>
    <row r="162" spans="1:11" ht="31.5" x14ac:dyDescent="0.25">
      <c r="A162" s="7">
        <v>169</v>
      </c>
      <c r="B162" s="11" t="s">
        <v>73</v>
      </c>
      <c r="C162" s="6">
        <f t="shared" ref="C162:C164" si="17">SUM(D162:J162)</f>
        <v>294400.19</v>
      </c>
      <c r="D162" s="6">
        <v>40874.76</v>
      </c>
      <c r="E162" s="6">
        <v>86993.91</v>
      </c>
      <c r="F162" s="6">
        <v>60817.39</v>
      </c>
      <c r="G162" s="24">
        <f>G165</f>
        <v>39491.129999999997</v>
      </c>
      <c r="H162" s="6">
        <v>16046</v>
      </c>
      <c r="I162" s="6">
        <v>2350</v>
      </c>
      <c r="J162" s="6">
        <v>47827</v>
      </c>
      <c r="K162" s="6" t="s">
        <v>7</v>
      </c>
    </row>
    <row r="163" spans="1:11" ht="15.75" x14ac:dyDescent="0.25">
      <c r="A163" s="7">
        <v>170</v>
      </c>
      <c r="B163" s="11" t="s">
        <v>12</v>
      </c>
      <c r="C163" s="6">
        <f t="shared" si="17"/>
        <v>1437.2</v>
      </c>
      <c r="D163" s="6">
        <v>1437.2</v>
      </c>
      <c r="E163" s="6">
        <v>0</v>
      </c>
      <c r="F163" s="6">
        <v>0</v>
      </c>
      <c r="G163" s="24">
        <v>0</v>
      </c>
      <c r="H163" s="6">
        <v>0</v>
      </c>
      <c r="I163" s="6">
        <v>0</v>
      </c>
      <c r="J163" s="6">
        <v>0</v>
      </c>
      <c r="K163" s="6" t="s">
        <v>7</v>
      </c>
    </row>
    <row r="164" spans="1:11" ht="15.75" x14ac:dyDescent="0.25">
      <c r="A164" s="7">
        <v>171</v>
      </c>
      <c r="B164" s="11" t="s">
        <v>9</v>
      </c>
      <c r="C164" s="6">
        <f t="shared" si="17"/>
        <v>3054.1</v>
      </c>
      <c r="D164" s="6">
        <v>3054.1</v>
      </c>
      <c r="E164" s="6">
        <v>0</v>
      </c>
      <c r="F164" s="6">
        <v>0</v>
      </c>
      <c r="G164" s="24">
        <v>0</v>
      </c>
      <c r="H164" s="6">
        <v>0</v>
      </c>
      <c r="I164" s="6">
        <v>0</v>
      </c>
      <c r="J164" s="6">
        <v>0</v>
      </c>
      <c r="K164" s="6" t="s">
        <v>7</v>
      </c>
    </row>
    <row r="165" spans="1:11" ht="15.75" x14ac:dyDescent="0.25">
      <c r="A165" s="7">
        <v>172</v>
      </c>
      <c r="B165" s="11" t="s">
        <v>10</v>
      </c>
      <c r="C165" s="6">
        <f>SUM(D165:J165)</f>
        <v>289908.89</v>
      </c>
      <c r="D165" s="6">
        <v>36383.46</v>
      </c>
      <c r="E165" s="6">
        <v>86993.91</v>
      </c>
      <c r="F165" s="6">
        <v>60817.39</v>
      </c>
      <c r="G165" s="24">
        <f>G170+G188</f>
        <v>39491.129999999997</v>
      </c>
      <c r="H165" s="6">
        <v>16046</v>
      </c>
      <c r="I165" s="6">
        <v>2350</v>
      </c>
      <c r="J165" s="6">
        <v>47827</v>
      </c>
      <c r="K165" s="6" t="s">
        <v>7</v>
      </c>
    </row>
    <row r="166" spans="1:11" ht="15.75" x14ac:dyDescent="0.25">
      <c r="A166" s="7">
        <v>173</v>
      </c>
      <c r="B166" s="155" t="s">
        <v>87</v>
      </c>
      <c r="C166" s="156"/>
      <c r="D166" s="156"/>
      <c r="E166" s="156"/>
      <c r="F166" s="156"/>
      <c r="G166" s="156"/>
      <c r="H166" s="156"/>
      <c r="I166" s="156"/>
      <c r="J166" s="157"/>
      <c r="K166" s="5"/>
    </row>
    <row r="167" spans="1:11" ht="47.25" x14ac:dyDescent="0.25">
      <c r="A167" s="7">
        <v>174</v>
      </c>
      <c r="B167" s="49" t="s">
        <v>88</v>
      </c>
      <c r="C167" s="42">
        <v>104458.14</v>
      </c>
      <c r="D167" s="42">
        <v>10111.41</v>
      </c>
      <c r="E167" s="42">
        <v>58418.59</v>
      </c>
      <c r="F167" s="42">
        <v>24737.15</v>
      </c>
      <c r="G167" s="45">
        <v>1029.99</v>
      </c>
      <c r="H167" s="42">
        <v>0</v>
      </c>
      <c r="I167" s="42">
        <v>0</v>
      </c>
      <c r="J167" s="42">
        <v>10161</v>
      </c>
      <c r="K167" s="6" t="s">
        <v>7</v>
      </c>
    </row>
    <row r="168" spans="1:11" ht="15.75" x14ac:dyDescent="0.25">
      <c r="A168" s="7">
        <v>175</v>
      </c>
      <c r="B168" s="49" t="s">
        <v>12</v>
      </c>
      <c r="C168" s="42">
        <v>1437.2</v>
      </c>
      <c r="D168" s="42">
        <v>1437.2</v>
      </c>
      <c r="E168" s="42">
        <v>0</v>
      </c>
      <c r="F168" s="42">
        <v>0</v>
      </c>
      <c r="G168" s="45">
        <v>0</v>
      </c>
      <c r="H168" s="42">
        <v>0</v>
      </c>
      <c r="I168" s="42">
        <v>0</v>
      </c>
      <c r="J168" s="42">
        <v>0</v>
      </c>
      <c r="K168" s="6" t="s">
        <v>7</v>
      </c>
    </row>
    <row r="169" spans="1:11" ht="15.75" x14ac:dyDescent="0.25">
      <c r="A169" s="7">
        <v>176</v>
      </c>
      <c r="B169" s="49" t="s">
        <v>63</v>
      </c>
      <c r="C169" s="42">
        <v>3054.1</v>
      </c>
      <c r="D169" s="42">
        <v>3054.1</v>
      </c>
      <c r="E169" s="42">
        <v>0</v>
      </c>
      <c r="F169" s="42">
        <v>0</v>
      </c>
      <c r="G169" s="45">
        <v>0</v>
      </c>
      <c r="H169" s="42">
        <v>0</v>
      </c>
      <c r="I169" s="42">
        <v>0</v>
      </c>
      <c r="J169" s="42">
        <v>0</v>
      </c>
      <c r="K169" s="6" t="s">
        <v>7</v>
      </c>
    </row>
    <row r="170" spans="1:11" ht="15.75" x14ac:dyDescent="0.25">
      <c r="A170" s="7">
        <v>177</v>
      </c>
      <c r="B170" s="49" t="s">
        <v>25</v>
      </c>
      <c r="C170" s="42">
        <v>99966.84</v>
      </c>
      <c r="D170" s="42">
        <v>5620.11</v>
      </c>
      <c r="E170" s="42">
        <v>58418.59</v>
      </c>
      <c r="F170" s="42">
        <v>24737.15</v>
      </c>
      <c r="G170" s="45">
        <v>1029.99</v>
      </c>
      <c r="H170" s="42">
        <v>0</v>
      </c>
      <c r="I170" s="42">
        <v>0</v>
      </c>
      <c r="J170" s="42">
        <v>10161</v>
      </c>
      <c r="K170" s="6" t="s">
        <v>7</v>
      </c>
    </row>
    <row r="171" spans="1:11" ht="15.75" x14ac:dyDescent="0.25">
      <c r="A171" s="7">
        <v>178</v>
      </c>
      <c r="B171" s="158" t="s">
        <v>89</v>
      </c>
      <c r="C171" s="159"/>
      <c r="D171" s="159"/>
      <c r="E171" s="159"/>
      <c r="F171" s="159"/>
      <c r="G171" s="159"/>
      <c r="H171" s="159"/>
      <c r="I171" s="159"/>
      <c r="J171" s="160"/>
      <c r="K171" s="5"/>
    </row>
    <row r="172" spans="1:11" ht="63" x14ac:dyDescent="0.25">
      <c r="A172" s="7">
        <v>179</v>
      </c>
      <c r="B172" s="14" t="s">
        <v>90</v>
      </c>
      <c r="C172" s="6">
        <v>104458.14</v>
      </c>
      <c r="D172" s="6">
        <v>10111.41</v>
      </c>
      <c r="E172" s="6">
        <v>58418.59</v>
      </c>
      <c r="F172" s="6">
        <v>24737.15</v>
      </c>
      <c r="G172" s="24">
        <v>1029.99</v>
      </c>
      <c r="H172" s="6">
        <v>0</v>
      </c>
      <c r="I172" s="6">
        <v>0</v>
      </c>
      <c r="J172" s="6">
        <v>10161</v>
      </c>
      <c r="K172" s="6" t="s">
        <v>7</v>
      </c>
    </row>
    <row r="173" spans="1:11" ht="15.75" x14ac:dyDescent="0.25">
      <c r="A173" s="7">
        <v>180</v>
      </c>
      <c r="B173" s="14" t="s">
        <v>12</v>
      </c>
      <c r="C173" s="6">
        <v>1437.2</v>
      </c>
      <c r="D173" s="6">
        <v>1437.2</v>
      </c>
      <c r="E173" s="6">
        <v>0</v>
      </c>
      <c r="F173" s="6">
        <v>0</v>
      </c>
      <c r="G173" s="24">
        <v>0</v>
      </c>
      <c r="H173" s="6">
        <v>0</v>
      </c>
      <c r="I173" s="6">
        <v>0</v>
      </c>
      <c r="J173" s="6">
        <v>0</v>
      </c>
      <c r="K173" s="6" t="s">
        <v>7</v>
      </c>
    </row>
    <row r="174" spans="1:11" ht="15.75" x14ac:dyDescent="0.25">
      <c r="A174" s="7">
        <v>181</v>
      </c>
      <c r="B174" s="14" t="s">
        <v>63</v>
      </c>
      <c r="C174" s="6">
        <v>3054.1</v>
      </c>
      <c r="D174" s="6">
        <v>3054.1</v>
      </c>
      <c r="E174" s="6">
        <v>0</v>
      </c>
      <c r="F174" s="6">
        <v>0</v>
      </c>
      <c r="G174" s="24">
        <v>0</v>
      </c>
      <c r="H174" s="6">
        <v>0</v>
      </c>
      <c r="I174" s="6">
        <v>0</v>
      </c>
      <c r="J174" s="6">
        <v>0</v>
      </c>
      <c r="K174" s="6" t="s">
        <v>7</v>
      </c>
    </row>
    <row r="175" spans="1:11" ht="15.75" x14ac:dyDescent="0.25">
      <c r="A175" s="7">
        <v>182</v>
      </c>
      <c r="B175" s="14" t="s">
        <v>25</v>
      </c>
      <c r="C175" s="6">
        <v>99966.84</v>
      </c>
      <c r="D175" s="6">
        <v>5620.11</v>
      </c>
      <c r="E175" s="6">
        <v>58418.59</v>
      </c>
      <c r="F175" s="6">
        <v>24737.15</v>
      </c>
      <c r="G175" s="24">
        <v>1029.99</v>
      </c>
      <c r="H175" s="6">
        <v>0</v>
      </c>
      <c r="I175" s="6">
        <v>0</v>
      </c>
      <c r="J175" s="6">
        <v>10161</v>
      </c>
      <c r="K175" s="6" t="s">
        <v>7</v>
      </c>
    </row>
    <row r="176" spans="1:11" ht="47.25" x14ac:dyDescent="0.25">
      <c r="A176" s="7">
        <v>183</v>
      </c>
      <c r="B176" s="14" t="s">
        <v>116</v>
      </c>
      <c r="C176" s="6">
        <v>18083.61</v>
      </c>
      <c r="D176" s="6">
        <v>5620.11</v>
      </c>
      <c r="E176" s="6">
        <v>2228.91</v>
      </c>
      <c r="F176" s="12">
        <v>73.59</v>
      </c>
      <c r="G176" s="34">
        <v>0</v>
      </c>
      <c r="H176" s="12">
        <v>0</v>
      </c>
      <c r="I176" s="12">
        <v>0</v>
      </c>
      <c r="J176" s="6">
        <v>10161</v>
      </c>
      <c r="K176" s="6" t="s">
        <v>117</v>
      </c>
    </row>
    <row r="177" spans="1:11" ht="15.75" x14ac:dyDescent="0.25">
      <c r="A177" s="7">
        <v>184</v>
      </c>
      <c r="B177" s="14" t="s">
        <v>25</v>
      </c>
      <c r="C177" s="6">
        <v>18083.61</v>
      </c>
      <c r="D177" s="6">
        <v>5620.11</v>
      </c>
      <c r="E177" s="6">
        <v>2228.91</v>
      </c>
      <c r="F177" s="12">
        <v>73.59</v>
      </c>
      <c r="G177" s="26">
        <v>0</v>
      </c>
      <c r="H177" s="12">
        <v>0</v>
      </c>
      <c r="I177" s="12">
        <v>0</v>
      </c>
      <c r="J177" s="6">
        <v>10161</v>
      </c>
      <c r="K177" s="6"/>
    </row>
    <row r="178" spans="1:11" ht="63" x14ac:dyDescent="0.25">
      <c r="A178" s="7">
        <v>185</v>
      </c>
      <c r="B178" s="11" t="s">
        <v>118</v>
      </c>
      <c r="C178" s="6">
        <v>3054.1</v>
      </c>
      <c r="D178" s="6">
        <v>3054.1</v>
      </c>
      <c r="E178" s="6">
        <v>0</v>
      </c>
      <c r="F178" s="12">
        <v>0</v>
      </c>
      <c r="G178" s="34">
        <v>0</v>
      </c>
      <c r="H178" s="12">
        <v>0</v>
      </c>
      <c r="I178" s="12">
        <v>0</v>
      </c>
      <c r="J178" s="6">
        <v>0</v>
      </c>
      <c r="K178" s="6" t="s">
        <v>117</v>
      </c>
    </row>
    <row r="179" spans="1:11" ht="15.75" x14ac:dyDescent="0.25">
      <c r="A179" s="7">
        <v>186</v>
      </c>
      <c r="B179" s="11" t="s">
        <v>26</v>
      </c>
      <c r="C179" s="6">
        <v>3054.1</v>
      </c>
      <c r="D179" s="6">
        <v>3054.1</v>
      </c>
      <c r="E179" s="6">
        <v>0</v>
      </c>
      <c r="F179" s="12">
        <v>0</v>
      </c>
      <c r="G179" s="26">
        <v>0</v>
      </c>
      <c r="H179" s="12">
        <v>0</v>
      </c>
      <c r="I179" s="12">
        <v>0</v>
      </c>
      <c r="J179" s="6">
        <v>0</v>
      </c>
      <c r="K179" s="13"/>
    </row>
    <row r="180" spans="1:11" ht="252" x14ac:dyDescent="0.25">
      <c r="A180" s="7">
        <v>187</v>
      </c>
      <c r="B180" s="11" t="s">
        <v>119</v>
      </c>
      <c r="C180" s="6">
        <v>1437.2</v>
      </c>
      <c r="D180" s="6">
        <v>1437.2</v>
      </c>
      <c r="E180" s="6">
        <v>0</v>
      </c>
      <c r="F180" s="12">
        <v>0</v>
      </c>
      <c r="G180" s="34">
        <v>0</v>
      </c>
      <c r="H180" s="12">
        <v>0</v>
      </c>
      <c r="I180" s="12">
        <v>0</v>
      </c>
      <c r="J180" s="6">
        <v>0</v>
      </c>
      <c r="K180" s="6" t="s">
        <v>117</v>
      </c>
    </row>
    <row r="181" spans="1:11" ht="15.75" x14ac:dyDescent="0.25">
      <c r="A181" s="7">
        <v>188</v>
      </c>
      <c r="B181" s="11" t="s">
        <v>12</v>
      </c>
      <c r="C181" s="6">
        <v>1437.2</v>
      </c>
      <c r="D181" s="6">
        <v>1437.2</v>
      </c>
      <c r="E181" s="6">
        <v>0</v>
      </c>
      <c r="F181" s="12">
        <v>0</v>
      </c>
      <c r="G181" s="26">
        <v>0</v>
      </c>
      <c r="H181" s="12">
        <v>0</v>
      </c>
      <c r="I181" s="12">
        <v>0</v>
      </c>
      <c r="J181" s="6">
        <v>0</v>
      </c>
      <c r="K181" s="13"/>
    </row>
    <row r="182" spans="1:11" ht="63" x14ac:dyDescent="0.25">
      <c r="A182" s="7">
        <v>189</v>
      </c>
      <c r="B182" s="11" t="s">
        <v>120</v>
      </c>
      <c r="C182" s="6">
        <v>81883.23</v>
      </c>
      <c r="D182" s="6">
        <v>0</v>
      </c>
      <c r="E182" s="6">
        <v>56189.68</v>
      </c>
      <c r="F182" s="12">
        <v>24663.56</v>
      </c>
      <c r="G182" s="26">
        <f>G183</f>
        <v>1029.99</v>
      </c>
      <c r="H182" s="12">
        <v>0</v>
      </c>
      <c r="I182" s="12">
        <v>0</v>
      </c>
      <c r="J182" s="6">
        <v>0</v>
      </c>
      <c r="K182" s="6" t="s">
        <v>121</v>
      </c>
    </row>
    <row r="183" spans="1:11" ht="15.75" x14ac:dyDescent="0.25">
      <c r="A183" s="7">
        <v>190</v>
      </c>
      <c r="B183" s="11" t="s">
        <v>25</v>
      </c>
      <c r="C183" s="6">
        <v>81883.23</v>
      </c>
      <c r="D183" s="6">
        <v>0</v>
      </c>
      <c r="E183" s="6">
        <v>56189.68</v>
      </c>
      <c r="F183" s="12">
        <v>24663.56</v>
      </c>
      <c r="G183" s="34">
        <v>1029.99</v>
      </c>
      <c r="H183" s="12">
        <v>0</v>
      </c>
      <c r="I183" s="12">
        <v>0</v>
      </c>
      <c r="J183" s="6">
        <v>0</v>
      </c>
      <c r="K183" s="6"/>
    </row>
    <row r="184" spans="1:11" ht="15.75" x14ac:dyDescent="0.25">
      <c r="A184" s="7">
        <v>191</v>
      </c>
      <c r="B184" s="145" t="s">
        <v>99</v>
      </c>
      <c r="C184" s="146"/>
      <c r="D184" s="146"/>
      <c r="E184" s="146"/>
      <c r="F184" s="146"/>
      <c r="G184" s="146"/>
      <c r="H184" s="146"/>
      <c r="I184" s="146"/>
      <c r="J184" s="147"/>
      <c r="K184" s="5"/>
    </row>
    <row r="185" spans="1:11" ht="31.5" x14ac:dyDescent="0.25">
      <c r="A185" s="7">
        <v>192</v>
      </c>
      <c r="B185" s="39" t="s">
        <v>74</v>
      </c>
      <c r="C185" s="37">
        <f t="shared" ref="C185:C191" si="18">SUM(D185:J185)</f>
        <v>189942.05</v>
      </c>
      <c r="D185" s="37">
        <v>30763.35</v>
      </c>
      <c r="E185" s="37">
        <v>28575.32</v>
      </c>
      <c r="F185" s="37">
        <v>36080.239999999998</v>
      </c>
      <c r="G185" s="40">
        <f>G186+G187+G188</f>
        <v>38461.14</v>
      </c>
      <c r="H185" s="37">
        <v>16046</v>
      </c>
      <c r="I185" s="37">
        <v>2350</v>
      </c>
      <c r="J185" s="37">
        <v>37666</v>
      </c>
      <c r="K185" s="6" t="s">
        <v>7</v>
      </c>
    </row>
    <row r="186" spans="1:11" ht="15.75" x14ac:dyDescent="0.25">
      <c r="A186" s="7">
        <v>193</v>
      </c>
      <c r="B186" s="39" t="s">
        <v>12</v>
      </c>
      <c r="C186" s="37">
        <f t="shared" si="18"/>
        <v>0</v>
      </c>
      <c r="D186" s="37">
        <v>0</v>
      </c>
      <c r="E186" s="37">
        <v>0</v>
      </c>
      <c r="F186" s="37">
        <v>0</v>
      </c>
      <c r="G186" s="40">
        <v>0</v>
      </c>
      <c r="H186" s="37">
        <v>0</v>
      </c>
      <c r="I186" s="37">
        <v>0</v>
      </c>
      <c r="J186" s="37">
        <v>0</v>
      </c>
      <c r="K186" s="6" t="s">
        <v>7</v>
      </c>
    </row>
    <row r="187" spans="1:11" ht="15.75" x14ac:dyDescent="0.25">
      <c r="A187" s="7">
        <v>194</v>
      </c>
      <c r="B187" s="39" t="s">
        <v>9</v>
      </c>
      <c r="C187" s="37">
        <f t="shared" si="18"/>
        <v>0</v>
      </c>
      <c r="D187" s="37">
        <v>0</v>
      </c>
      <c r="E187" s="37">
        <v>0</v>
      </c>
      <c r="F187" s="37">
        <v>0</v>
      </c>
      <c r="G187" s="40">
        <v>0</v>
      </c>
      <c r="H187" s="37">
        <v>0</v>
      </c>
      <c r="I187" s="37">
        <v>0</v>
      </c>
      <c r="J187" s="37">
        <v>0</v>
      </c>
      <c r="K187" s="6" t="s">
        <v>7</v>
      </c>
    </row>
    <row r="188" spans="1:11" ht="15.75" x14ac:dyDescent="0.25">
      <c r="A188" s="7">
        <v>195</v>
      </c>
      <c r="B188" s="39" t="s">
        <v>10</v>
      </c>
      <c r="C188" s="37">
        <f t="shared" si="18"/>
        <v>189942.05</v>
      </c>
      <c r="D188" s="37">
        <v>30763.35</v>
      </c>
      <c r="E188" s="37">
        <v>28575.32</v>
      </c>
      <c r="F188" s="37">
        <v>36080.239999999998</v>
      </c>
      <c r="G188" s="40">
        <f>G190+G192+G194+G198+G200+G202+G204</f>
        <v>38461.14</v>
      </c>
      <c r="H188" s="37">
        <v>16046</v>
      </c>
      <c r="I188" s="37">
        <v>2350</v>
      </c>
      <c r="J188" s="37">
        <v>37666</v>
      </c>
      <c r="K188" s="6" t="s">
        <v>7</v>
      </c>
    </row>
    <row r="189" spans="1:11" ht="63" x14ac:dyDescent="0.25">
      <c r="A189" s="7">
        <v>196</v>
      </c>
      <c r="B189" s="11" t="s">
        <v>120</v>
      </c>
      <c r="C189" s="6">
        <f t="shared" si="18"/>
        <v>2108.66</v>
      </c>
      <c r="D189" s="6">
        <v>0</v>
      </c>
      <c r="E189" s="6">
        <v>0</v>
      </c>
      <c r="F189" s="12">
        <v>0</v>
      </c>
      <c r="G189" s="26">
        <f>G190</f>
        <v>2108.66</v>
      </c>
      <c r="H189" s="12">
        <v>0</v>
      </c>
      <c r="I189" s="12">
        <v>0</v>
      </c>
      <c r="J189" s="6">
        <v>0</v>
      </c>
      <c r="K189" s="6" t="s">
        <v>121</v>
      </c>
    </row>
    <row r="190" spans="1:11" ht="15.75" x14ac:dyDescent="0.25">
      <c r="A190" s="7">
        <v>197</v>
      </c>
      <c r="B190" s="11" t="s">
        <v>25</v>
      </c>
      <c r="C190" s="6">
        <f t="shared" si="18"/>
        <v>2108.66</v>
      </c>
      <c r="D190" s="6">
        <v>0</v>
      </c>
      <c r="E190" s="6">
        <v>0</v>
      </c>
      <c r="F190" s="12">
        <v>0</v>
      </c>
      <c r="G190" s="54">
        <v>2108.66</v>
      </c>
      <c r="H190" s="12">
        <v>0</v>
      </c>
      <c r="I190" s="12">
        <v>0</v>
      </c>
      <c r="J190" s="6">
        <v>0</v>
      </c>
      <c r="K190" s="6"/>
    </row>
    <row r="191" spans="1:11" ht="94.5" x14ac:dyDescent="0.25">
      <c r="A191" s="7">
        <v>198</v>
      </c>
      <c r="B191" s="11" t="s">
        <v>122</v>
      </c>
      <c r="C191" s="6">
        <f t="shared" si="18"/>
        <v>147851.14000000001</v>
      </c>
      <c r="D191" s="6">
        <v>29381.49</v>
      </c>
      <c r="E191" s="6">
        <v>22760.47</v>
      </c>
      <c r="F191" s="6">
        <v>29146.59</v>
      </c>
      <c r="G191" s="24">
        <f>G192</f>
        <v>28732.59</v>
      </c>
      <c r="H191" s="6">
        <v>10000</v>
      </c>
      <c r="I191" s="6">
        <v>0</v>
      </c>
      <c r="J191" s="6">
        <v>27830</v>
      </c>
      <c r="K191" s="6" t="s">
        <v>123</v>
      </c>
    </row>
    <row r="192" spans="1:11" ht="15.75" x14ac:dyDescent="0.25">
      <c r="A192" s="7">
        <v>199</v>
      </c>
      <c r="B192" s="11" t="s">
        <v>10</v>
      </c>
      <c r="C192" s="6">
        <f>SUM(D192:J192)</f>
        <v>147851.14000000001</v>
      </c>
      <c r="D192" s="6">
        <v>29381.49</v>
      </c>
      <c r="E192" s="6">
        <v>22760.47</v>
      </c>
      <c r="F192" s="6">
        <v>29146.59</v>
      </c>
      <c r="G192" s="54">
        <v>28732.59</v>
      </c>
      <c r="H192" s="6">
        <v>10000</v>
      </c>
      <c r="I192" s="6">
        <v>0</v>
      </c>
      <c r="J192" s="6">
        <v>27830</v>
      </c>
      <c r="K192" s="6"/>
    </row>
    <row r="193" spans="1:11" ht="47.25" x14ac:dyDescent="0.25">
      <c r="A193" s="7">
        <v>200</v>
      </c>
      <c r="B193" s="11" t="s">
        <v>124</v>
      </c>
      <c r="C193" s="6">
        <f t="shared" ref="C193:C202" si="19">SUM(D193:J193)</f>
        <v>678.71</v>
      </c>
      <c r="D193" s="6">
        <v>0</v>
      </c>
      <c r="E193" s="15">
        <v>0</v>
      </c>
      <c r="F193" s="15">
        <v>49.33</v>
      </c>
      <c r="G193" s="27">
        <f>G194</f>
        <v>29.38</v>
      </c>
      <c r="H193" s="6">
        <v>500</v>
      </c>
      <c r="I193" s="6">
        <v>100</v>
      </c>
      <c r="J193" s="6">
        <v>0</v>
      </c>
      <c r="K193" s="6" t="s">
        <v>117</v>
      </c>
    </row>
    <row r="194" spans="1:11" ht="15.75" x14ac:dyDescent="0.25">
      <c r="A194" s="7">
        <v>201</v>
      </c>
      <c r="B194" s="11" t="s">
        <v>10</v>
      </c>
      <c r="C194" s="6">
        <f t="shared" si="19"/>
        <v>678.71</v>
      </c>
      <c r="D194" s="6">
        <v>0</v>
      </c>
      <c r="E194" s="15">
        <v>0</v>
      </c>
      <c r="F194" s="15">
        <v>49.33</v>
      </c>
      <c r="G194" s="55">
        <v>29.38</v>
      </c>
      <c r="H194" s="6">
        <v>500</v>
      </c>
      <c r="I194" s="6">
        <v>100</v>
      </c>
      <c r="J194" s="6">
        <v>0</v>
      </c>
      <c r="K194" s="6"/>
    </row>
    <row r="195" spans="1:11" ht="94.5" x14ac:dyDescent="0.25">
      <c r="A195" s="7">
        <v>209</v>
      </c>
      <c r="B195" s="11" t="s">
        <v>129</v>
      </c>
      <c r="C195" s="6">
        <f t="shared" si="19"/>
        <v>2807.81</v>
      </c>
      <c r="D195" s="6">
        <v>1156.81</v>
      </c>
      <c r="E195" s="6">
        <v>0</v>
      </c>
      <c r="F195" s="6">
        <v>0</v>
      </c>
      <c r="G195" s="24">
        <v>0</v>
      </c>
      <c r="H195" s="6">
        <v>0</v>
      </c>
      <c r="I195" s="6">
        <v>0</v>
      </c>
      <c r="J195" s="6">
        <v>1651</v>
      </c>
      <c r="K195" s="6" t="s">
        <v>130</v>
      </c>
    </row>
    <row r="196" spans="1:11" ht="15.75" x14ac:dyDescent="0.25">
      <c r="A196" s="7">
        <v>210</v>
      </c>
      <c r="B196" s="11" t="s">
        <v>10</v>
      </c>
      <c r="C196" s="6">
        <f t="shared" si="19"/>
        <v>2807.81</v>
      </c>
      <c r="D196" s="6">
        <v>1156.81</v>
      </c>
      <c r="E196" s="6">
        <v>0</v>
      </c>
      <c r="F196" s="6">
        <v>0</v>
      </c>
      <c r="G196" s="24">
        <v>0</v>
      </c>
      <c r="H196" s="6">
        <v>0</v>
      </c>
      <c r="I196" s="6">
        <v>0</v>
      </c>
      <c r="J196" s="6">
        <v>1651</v>
      </c>
      <c r="K196" s="6"/>
    </row>
    <row r="197" spans="1:11" ht="63" x14ac:dyDescent="0.25">
      <c r="A197" s="7">
        <v>211</v>
      </c>
      <c r="B197" s="11" t="s">
        <v>131</v>
      </c>
      <c r="C197" s="6">
        <f t="shared" si="19"/>
        <v>2796.3599999999997</v>
      </c>
      <c r="D197" s="6">
        <v>205.05</v>
      </c>
      <c r="E197" s="6">
        <v>148.85</v>
      </c>
      <c r="F197" s="6">
        <v>428</v>
      </c>
      <c r="G197" s="24">
        <f>G198</f>
        <v>247.46</v>
      </c>
      <c r="H197" s="6">
        <v>250</v>
      </c>
      <c r="I197" s="6">
        <v>250</v>
      </c>
      <c r="J197" s="6">
        <v>1267</v>
      </c>
      <c r="K197" s="6" t="s">
        <v>132</v>
      </c>
    </row>
    <row r="198" spans="1:11" ht="15.75" x14ac:dyDescent="0.25">
      <c r="A198" s="7">
        <v>212</v>
      </c>
      <c r="B198" s="11" t="s">
        <v>10</v>
      </c>
      <c r="C198" s="6">
        <f t="shared" si="19"/>
        <v>2796.3599999999997</v>
      </c>
      <c r="D198" s="6">
        <v>205.05</v>
      </c>
      <c r="E198" s="6">
        <v>148.85</v>
      </c>
      <c r="F198" s="6">
        <v>428</v>
      </c>
      <c r="G198" s="52">
        <v>247.46</v>
      </c>
      <c r="H198" s="6">
        <v>250</v>
      </c>
      <c r="I198" s="6">
        <v>250</v>
      </c>
      <c r="J198" s="6">
        <v>1267</v>
      </c>
      <c r="K198" s="6"/>
    </row>
    <row r="199" spans="1:11" ht="63" x14ac:dyDescent="0.25">
      <c r="A199" s="7">
        <v>213</v>
      </c>
      <c r="B199" s="11" t="s">
        <v>133</v>
      </c>
      <c r="C199" s="6">
        <f t="shared" si="19"/>
        <v>722.23</v>
      </c>
      <c r="D199" s="6">
        <v>20</v>
      </c>
      <c r="E199" s="6">
        <v>129.4</v>
      </c>
      <c r="F199" s="6">
        <v>179.53</v>
      </c>
      <c r="G199" s="24">
        <f>G200</f>
        <v>193.3</v>
      </c>
      <c r="H199" s="6">
        <v>200</v>
      </c>
      <c r="I199" s="6">
        <v>0</v>
      </c>
      <c r="J199" s="6">
        <v>0</v>
      </c>
      <c r="K199" s="6" t="s">
        <v>134</v>
      </c>
    </row>
    <row r="200" spans="1:11" ht="15.75" x14ac:dyDescent="0.25">
      <c r="A200" s="7">
        <v>214</v>
      </c>
      <c r="B200" s="11" t="s">
        <v>10</v>
      </c>
      <c r="C200" s="6">
        <f t="shared" si="19"/>
        <v>722.23</v>
      </c>
      <c r="D200" s="6">
        <v>20</v>
      </c>
      <c r="E200" s="6">
        <v>129.4</v>
      </c>
      <c r="F200" s="6">
        <v>179.53</v>
      </c>
      <c r="G200" s="34">
        <v>193.3</v>
      </c>
      <c r="H200" s="6">
        <v>200</v>
      </c>
      <c r="I200" s="6">
        <v>0</v>
      </c>
      <c r="J200" s="6">
        <v>0</v>
      </c>
      <c r="K200" s="6"/>
    </row>
    <row r="201" spans="1:11" ht="78.75" x14ac:dyDescent="0.25">
      <c r="A201" s="7">
        <v>215</v>
      </c>
      <c r="B201" s="11" t="s">
        <v>135</v>
      </c>
      <c r="C201" s="6">
        <f t="shared" si="19"/>
        <v>24359.14</v>
      </c>
      <c r="D201" s="6">
        <v>0</v>
      </c>
      <c r="E201" s="6">
        <v>5536.6</v>
      </c>
      <c r="F201" s="6">
        <v>6276.79</v>
      </c>
      <c r="G201" s="24">
        <f>G202</f>
        <v>5449.75</v>
      </c>
      <c r="H201" s="6">
        <v>5096</v>
      </c>
      <c r="I201" s="6">
        <v>2000</v>
      </c>
      <c r="J201" s="6">
        <v>0</v>
      </c>
      <c r="K201" s="6" t="s">
        <v>136</v>
      </c>
    </row>
    <row r="202" spans="1:11" ht="15.75" x14ac:dyDescent="0.25">
      <c r="A202" s="7">
        <v>216</v>
      </c>
      <c r="B202" s="11" t="s">
        <v>10</v>
      </c>
      <c r="C202" s="6">
        <f t="shared" si="19"/>
        <v>24359.14</v>
      </c>
      <c r="D202" s="6">
        <v>0</v>
      </c>
      <c r="E202" s="6">
        <v>5536.6</v>
      </c>
      <c r="F202" s="6">
        <v>6276.79</v>
      </c>
      <c r="G202" s="54">
        <v>5449.75</v>
      </c>
      <c r="H202" s="6">
        <v>5096</v>
      </c>
      <c r="I202" s="6">
        <v>2000</v>
      </c>
      <c r="J202" s="6">
        <v>0</v>
      </c>
      <c r="K202" s="6"/>
    </row>
    <row r="203" spans="1:11" ht="126" x14ac:dyDescent="0.25">
      <c r="A203" s="7"/>
      <c r="B203" s="56" t="s">
        <v>229</v>
      </c>
      <c r="C203" s="57">
        <f>SUM(D203:J203)</f>
        <v>1700</v>
      </c>
      <c r="D203" s="57"/>
      <c r="E203" s="57"/>
      <c r="F203" s="57"/>
      <c r="G203" s="54">
        <f>G204</f>
        <v>1700</v>
      </c>
      <c r="H203" s="57"/>
      <c r="I203" s="57"/>
      <c r="J203" s="57"/>
      <c r="K203" s="57"/>
    </row>
    <row r="204" spans="1:11" ht="15.75" x14ac:dyDescent="0.25">
      <c r="A204" s="7"/>
      <c r="B204" s="56" t="s">
        <v>10</v>
      </c>
      <c r="C204" s="57">
        <f>SUM(D204:J204)</f>
        <v>1700</v>
      </c>
      <c r="D204" s="57"/>
      <c r="E204" s="57"/>
      <c r="F204" s="57"/>
      <c r="G204" s="54">
        <v>1700</v>
      </c>
      <c r="H204" s="57"/>
      <c r="I204" s="57"/>
      <c r="J204" s="57"/>
      <c r="K204" s="57"/>
    </row>
    <row r="205" spans="1:11" ht="15.75" x14ac:dyDescent="0.25">
      <c r="A205" s="7">
        <v>217</v>
      </c>
      <c r="B205" s="152" t="s">
        <v>137</v>
      </c>
      <c r="C205" s="153"/>
      <c r="D205" s="153"/>
      <c r="E205" s="153"/>
      <c r="F205" s="153"/>
      <c r="G205" s="153"/>
      <c r="H205" s="153"/>
      <c r="I205" s="153"/>
      <c r="J205" s="154"/>
      <c r="K205" s="5"/>
    </row>
    <row r="206" spans="1:11" ht="31.5" x14ac:dyDescent="0.25">
      <c r="A206" s="7">
        <v>218</v>
      </c>
      <c r="B206" s="11" t="s">
        <v>73</v>
      </c>
      <c r="C206" s="6">
        <f t="shared" ref="C206:C208" si="20">SUM(D206:J206)</f>
        <v>864545.2</v>
      </c>
      <c r="D206" s="6">
        <v>157216.4</v>
      </c>
      <c r="E206" s="6">
        <v>126802.58</v>
      </c>
      <c r="F206" s="6">
        <v>235244.37</v>
      </c>
      <c r="G206" s="24">
        <f>SUM(G207:G209)</f>
        <v>140792.30999999997</v>
      </c>
      <c r="H206" s="6">
        <v>83042.41</v>
      </c>
      <c r="I206" s="6">
        <v>53167.13</v>
      </c>
      <c r="J206" s="6">
        <v>68280</v>
      </c>
      <c r="K206" s="6" t="s">
        <v>7</v>
      </c>
    </row>
    <row r="207" spans="1:11" ht="15.75" x14ac:dyDescent="0.25">
      <c r="A207" s="7">
        <v>219</v>
      </c>
      <c r="B207" s="11" t="s">
        <v>9</v>
      </c>
      <c r="C207" s="6">
        <f t="shared" si="20"/>
        <v>137708.69</v>
      </c>
      <c r="D207" s="6">
        <v>40982.199999999997</v>
      </c>
      <c r="E207" s="6">
        <v>3176.8</v>
      </c>
      <c r="F207" s="6">
        <v>83595.289999999994</v>
      </c>
      <c r="G207" s="24">
        <f>G212</f>
        <v>6498.8</v>
      </c>
      <c r="H207" s="6">
        <v>1723.2</v>
      </c>
      <c r="I207" s="6">
        <v>1732.4</v>
      </c>
      <c r="J207" s="6">
        <v>0</v>
      </c>
      <c r="K207" s="6" t="s">
        <v>7</v>
      </c>
    </row>
    <row r="208" spans="1:11" ht="15.75" x14ac:dyDescent="0.25">
      <c r="A208" s="7">
        <v>220</v>
      </c>
      <c r="B208" s="11" t="s">
        <v>10</v>
      </c>
      <c r="C208" s="6">
        <f t="shared" si="20"/>
        <v>726548.42999999993</v>
      </c>
      <c r="D208" s="6">
        <v>116234.2</v>
      </c>
      <c r="E208" s="6">
        <v>123625.78</v>
      </c>
      <c r="F208" s="6">
        <v>151649.07999999999</v>
      </c>
      <c r="G208" s="24">
        <f>G213</f>
        <v>134005.43</v>
      </c>
      <c r="H208" s="6">
        <v>81319.210000000006</v>
      </c>
      <c r="I208" s="6">
        <v>51434.73</v>
      </c>
      <c r="J208" s="6">
        <v>68280</v>
      </c>
      <c r="K208" s="6" t="s">
        <v>7</v>
      </c>
    </row>
    <row r="209" spans="1:11" ht="31.5" x14ac:dyDescent="0.25">
      <c r="A209" s="7">
        <v>221</v>
      </c>
      <c r="B209" s="11" t="s">
        <v>225</v>
      </c>
      <c r="C209" s="6">
        <f>SUM(D209:J209)</f>
        <v>288.08</v>
      </c>
      <c r="D209" s="6"/>
      <c r="E209" s="6"/>
      <c r="F209" s="6"/>
      <c r="G209" s="24">
        <f>G214</f>
        <v>288.08</v>
      </c>
      <c r="H209" s="6"/>
      <c r="I209" s="6"/>
      <c r="J209" s="6"/>
      <c r="K209" s="6"/>
    </row>
    <row r="210" spans="1:11" ht="15.75" x14ac:dyDescent="0.25">
      <c r="A210" s="7">
        <v>222</v>
      </c>
      <c r="B210" s="145" t="s">
        <v>16</v>
      </c>
      <c r="C210" s="146"/>
      <c r="D210" s="146"/>
      <c r="E210" s="146"/>
      <c r="F210" s="146"/>
      <c r="G210" s="146"/>
      <c r="H210" s="146"/>
      <c r="I210" s="146"/>
      <c r="J210" s="147"/>
      <c r="K210" s="5"/>
    </row>
    <row r="211" spans="1:11" ht="31.5" x14ac:dyDescent="0.25">
      <c r="A211" s="7">
        <v>223</v>
      </c>
      <c r="B211" s="39" t="s">
        <v>103</v>
      </c>
      <c r="C211" s="37">
        <f t="shared" ref="C211:C235" si="21">SUM(D211:J211)</f>
        <v>864545.2</v>
      </c>
      <c r="D211" s="37">
        <v>157216.4</v>
      </c>
      <c r="E211" s="37">
        <v>126802.58</v>
      </c>
      <c r="F211" s="37">
        <v>235244.37</v>
      </c>
      <c r="G211" s="40">
        <f>SUM(G212:G214)</f>
        <v>140792.30999999997</v>
      </c>
      <c r="H211" s="37">
        <v>83042.41</v>
      </c>
      <c r="I211" s="37">
        <v>53167.13</v>
      </c>
      <c r="J211" s="37">
        <v>68280</v>
      </c>
      <c r="K211" s="6" t="s">
        <v>7</v>
      </c>
    </row>
    <row r="212" spans="1:11" ht="15.75" x14ac:dyDescent="0.25">
      <c r="A212" s="7">
        <v>224</v>
      </c>
      <c r="B212" s="39" t="s">
        <v>9</v>
      </c>
      <c r="C212" s="37">
        <f t="shared" si="21"/>
        <v>137708.69</v>
      </c>
      <c r="D212" s="37">
        <v>40982.199999999997</v>
      </c>
      <c r="E212" s="37">
        <v>3176.8</v>
      </c>
      <c r="F212" s="37">
        <v>83595.289999999994</v>
      </c>
      <c r="G212" s="40">
        <f>G242+G246</f>
        <v>6498.8</v>
      </c>
      <c r="H212" s="37">
        <v>1723.2</v>
      </c>
      <c r="I212" s="37">
        <v>1732.4</v>
      </c>
      <c r="J212" s="37">
        <v>0</v>
      </c>
      <c r="K212" s="6" t="s">
        <v>7</v>
      </c>
    </row>
    <row r="213" spans="1:11" ht="15.75" x14ac:dyDescent="0.25">
      <c r="A213" s="7">
        <v>225</v>
      </c>
      <c r="B213" s="39" t="s">
        <v>10</v>
      </c>
      <c r="C213" s="37">
        <f t="shared" si="21"/>
        <v>726548.42999999993</v>
      </c>
      <c r="D213" s="37">
        <v>116234.2</v>
      </c>
      <c r="E213" s="37">
        <v>123625.78</v>
      </c>
      <c r="F213" s="37">
        <v>151649.07999999999</v>
      </c>
      <c r="G213" s="40">
        <f>G221+G223+G236+G238+G240+G244+G247</f>
        <v>134005.43</v>
      </c>
      <c r="H213" s="37">
        <v>81319.210000000006</v>
      </c>
      <c r="I213" s="37">
        <v>51434.73</v>
      </c>
      <c r="J213" s="37">
        <v>68280</v>
      </c>
      <c r="K213" s="6" t="s">
        <v>7</v>
      </c>
    </row>
    <row r="214" spans="1:11" ht="31.5" x14ac:dyDescent="0.25">
      <c r="A214" s="7">
        <v>226</v>
      </c>
      <c r="B214" s="11" t="s">
        <v>225</v>
      </c>
      <c r="C214" s="6">
        <f t="shared" si="21"/>
        <v>288.08</v>
      </c>
      <c r="D214" s="6"/>
      <c r="E214" s="6"/>
      <c r="F214" s="6"/>
      <c r="G214" s="24">
        <f>G248</f>
        <v>288.08</v>
      </c>
      <c r="H214" s="6"/>
      <c r="I214" s="6"/>
      <c r="J214" s="6"/>
      <c r="K214" s="6"/>
    </row>
    <row r="215" spans="1:11" ht="63" x14ac:dyDescent="0.25">
      <c r="A215" s="7">
        <v>227</v>
      </c>
      <c r="B215" s="11" t="s">
        <v>138</v>
      </c>
      <c r="C215" s="6">
        <f t="shared" si="21"/>
        <v>0</v>
      </c>
      <c r="D215" s="6">
        <v>0</v>
      </c>
      <c r="E215" s="6">
        <v>0</v>
      </c>
      <c r="F215" s="6">
        <v>0</v>
      </c>
      <c r="G215" s="24">
        <v>0</v>
      </c>
      <c r="H215" s="6">
        <v>0</v>
      </c>
      <c r="I215" s="6">
        <v>0</v>
      </c>
      <c r="J215" s="6">
        <v>0</v>
      </c>
      <c r="K215" s="6" t="s">
        <v>139</v>
      </c>
    </row>
    <row r="216" spans="1:11" ht="15.75" x14ac:dyDescent="0.25">
      <c r="A216" s="7">
        <v>228</v>
      </c>
      <c r="B216" s="11" t="s">
        <v>26</v>
      </c>
      <c r="C216" s="6">
        <f t="shared" si="21"/>
        <v>0</v>
      </c>
      <c r="D216" s="6">
        <v>0</v>
      </c>
      <c r="E216" s="6">
        <v>0</v>
      </c>
      <c r="F216" s="6">
        <v>0</v>
      </c>
      <c r="G216" s="30">
        <v>0</v>
      </c>
      <c r="H216" s="6">
        <v>0</v>
      </c>
      <c r="I216" s="6">
        <v>0</v>
      </c>
      <c r="J216" s="6">
        <v>0</v>
      </c>
      <c r="K216" s="6"/>
    </row>
    <row r="217" spans="1:11" ht="15.75" x14ac:dyDescent="0.25">
      <c r="A217" s="7">
        <v>229</v>
      </c>
      <c r="B217" s="11" t="s">
        <v>25</v>
      </c>
      <c r="C217" s="6">
        <f t="shared" si="21"/>
        <v>0</v>
      </c>
      <c r="D217" s="6">
        <v>0</v>
      </c>
      <c r="E217" s="6">
        <v>0</v>
      </c>
      <c r="F217" s="6">
        <v>0</v>
      </c>
      <c r="G217" s="30">
        <v>0</v>
      </c>
      <c r="H217" s="6">
        <v>0</v>
      </c>
      <c r="I217" s="6">
        <v>0</v>
      </c>
      <c r="J217" s="6">
        <v>0</v>
      </c>
      <c r="K217" s="6"/>
    </row>
    <row r="218" spans="1:11" ht="94.5" x14ac:dyDescent="0.25">
      <c r="A218" s="7">
        <v>230</v>
      </c>
      <c r="B218" s="11" t="s">
        <v>140</v>
      </c>
      <c r="C218" s="6">
        <f t="shared" si="21"/>
        <v>0</v>
      </c>
      <c r="D218" s="6">
        <v>0</v>
      </c>
      <c r="E218" s="6">
        <v>0</v>
      </c>
      <c r="F218" s="6">
        <v>0</v>
      </c>
      <c r="G218" s="24">
        <v>0</v>
      </c>
      <c r="H218" s="6">
        <v>0</v>
      </c>
      <c r="I218" s="6">
        <v>0</v>
      </c>
      <c r="J218" s="6">
        <v>0</v>
      </c>
      <c r="K218" s="6" t="s">
        <v>139</v>
      </c>
    </row>
    <row r="219" spans="1:11" ht="15.75" x14ac:dyDescent="0.25">
      <c r="A219" s="7">
        <v>231</v>
      </c>
      <c r="B219" s="11" t="s">
        <v>26</v>
      </c>
      <c r="C219" s="6">
        <f t="shared" si="21"/>
        <v>0</v>
      </c>
      <c r="D219" s="6">
        <v>0</v>
      </c>
      <c r="E219" s="6">
        <v>0</v>
      </c>
      <c r="F219" s="6">
        <v>0</v>
      </c>
      <c r="G219" s="30">
        <v>0</v>
      </c>
      <c r="H219" s="6">
        <v>0</v>
      </c>
      <c r="I219" s="6">
        <v>0</v>
      </c>
      <c r="J219" s="6">
        <v>0</v>
      </c>
      <c r="K219" s="6"/>
    </row>
    <row r="220" spans="1:11" ht="110.25" x14ac:dyDescent="0.25">
      <c r="A220" s="7">
        <v>232</v>
      </c>
      <c r="B220" s="11" t="s">
        <v>141</v>
      </c>
      <c r="C220" s="6">
        <f t="shared" si="21"/>
        <v>19163.419999999998</v>
      </c>
      <c r="D220" s="6">
        <v>1957.01</v>
      </c>
      <c r="E220" s="6">
        <v>1693.9</v>
      </c>
      <c r="F220" s="6">
        <v>1549</v>
      </c>
      <c r="G220" s="24">
        <f>G221</f>
        <v>313.51</v>
      </c>
      <c r="H220" s="6">
        <v>0</v>
      </c>
      <c r="I220" s="6">
        <v>0</v>
      </c>
      <c r="J220" s="6">
        <v>13650</v>
      </c>
      <c r="K220" s="6" t="s">
        <v>139</v>
      </c>
    </row>
    <row r="221" spans="1:11" ht="15.75" x14ac:dyDescent="0.25">
      <c r="A221" s="7">
        <v>233</v>
      </c>
      <c r="B221" s="11" t="s">
        <v>10</v>
      </c>
      <c r="C221" s="6">
        <f t="shared" si="21"/>
        <v>19163.419999999998</v>
      </c>
      <c r="D221" s="6">
        <v>1957.01</v>
      </c>
      <c r="E221" s="6">
        <v>1693.9</v>
      </c>
      <c r="F221" s="6">
        <v>1549</v>
      </c>
      <c r="G221" s="54">
        <v>313.51</v>
      </c>
      <c r="H221" s="6">
        <v>0</v>
      </c>
      <c r="I221" s="6">
        <v>0</v>
      </c>
      <c r="J221" s="6">
        <v>13650</v>
      </c>
      <c r="K221" s="13"/>
    </row>
    <row r="222" spans="1:11" ht="78.75" x14ac:dyDescent="0.25">
      <c r="A222" s="7">
        <v>234</v>
      </c>
      <c r="B222" s="11" t="s">
        <v>142</v>
      </c>
      <c r="C222" s="6">
        <f t="shared" si="21"/>
        <v>331481.73</v>
      </c>
      <c r="D222" s="6">
        <v>53811.22</v>
      </c>
      <c r="E222" s="6">
        <v>59009.49</v>
      </c>
      <c r="F222" s="6">
        <v>82913.119999999995</v>
      </c>
      <c r="G222" s="26">
        <f>G223</f>
        <v>53654.64</v>
      </c>
      <c r="H222" s="6">
        <v>30498.9</v>
      </c>
      <c r="I222" s="6">
        <v>21279.360000000001</v>
      </c>
      <c r="J222" s="6">
        <v>30315</v>
      </c>
      <c r="K222" s="6" t="s">
        <v>143</v>
      </c>
    </row>
    <row r="223" spans="1:11" ht="15.75" x14ac:dyDescent="0.25">
      <c r="A223" s="7">
        <v>235</v>
      </c>
      <c r="B223" s="11" t="s">
        <v>10</v>
      </c>
      <c r="C223" s="6">
        <f t="shared" si="21"/>
        <v>331481.73</v>
      </c>
      <c r="D223" s="6">
        <v>53811.22</v>
      </c>
      <c r="E223" s="6">
        <v>59009.49</v>
      </c>
      <c r="F223" s="6">
        <v>82913.119999999995</v>
      </c>
      <c r="G223" s="54">
        <v>53654.64</v>
      </c>
      <c r="H223" s="6">
        <v>30498.9</v>
      </c>
      <c r="I223" s="6">
        <v>21279.360000000001</v>
      </c>
      <c r="J223" s="6">
        <v>30315</v>
      </c>
      <c r="K223" s="6"/>
    </row>
    <row r="224" spans="1:11" ht="94.5" x14ac:dyDescent="0.25">
      <c r="A224" s="7">
        <v>236</v>
      </c>
      <c r="B224" s="11" t="s">
        <v>144</v>
      </c>
      <c r="C224" s="6">
        <f t="shared" si="21"/>
        <v>120353.49</v>
      </c>
      <c r="D224" s="6">
        <v>38469.800000000003</v>
      </c>
      <c r="E224" s="6">
        <v>0</v>
      </c>
      <c r="F224" s="6">
        <v>81883.69</v>
      </c>
      <c r="G224" s="24">
        <v>0</v>
      </c>
      <c r="H224" s="6">
        <v>0</v>
      </c>
      <c r="I224" s="6">
        <v>0</v>
      </c>
      <c r="J224" s="6">
        <v>0</v>
      </c>
      <c r="K224" s="6" t="s">
        <v>143</v>
      </c>
    </row>
    <row r="225" spans="1:11" ht="15.75" x14ac:dyDescent="0.25">
      <c r="A225" s="7">
        <v>237</v>
      </c>
      <c r="B225" s="11" t="s">
        <v>26</v>
      </c>
      <c r="C225" s="6">
        <f t="shared" si="21"/>
        <v>115469.8</v>
      </c>
      <c r="D225" s="6">
        <v>38469.800000000003</v>
      </c>
      <c r="E225" s="6">
        <v>0</v>
      </c>
      <c r="F225" s="6">
        <v>77000</v>
      </c>
      <c r="G225" s="30">
        <v>0</v>
      </c>
      <c r="H225" s="6">
        <v>0</v>
      </c>
      <c r="I225" s="6">
        <v>0</v>
      </c>
      <c r="J225" s="6">
        <v>0</v>
      </c>
      <c r="K225" s="6"/>
    </row>
    <row r="226" spans="1:11" ht="15.75" x14ac:dyDescent="0.25">
      <c r="A226" s="7">
        <v>238</v>
      </c>
      <c r="B226" s="11" t="s">
        <v>25</v>
      </c>
      <c r="C226" s="6">
        <f t="shared" si="21"/>
        <v>4883.6899999999996</v>
      </c>
      <c r="D226" s="6">
        <v>0</v>
      </c>
      <c r="E226" s="6">
        <v>0</v>
      </c>
      <c r="F226" s="6">
        <v>4883.6899999999996</v>
      </c>
      <c r="G226" s="30">
        <v>0</v>
      </c>
      <c r="H226" s="6">
        <v>0</v>
      </c>
      <c r="I226" s="6">
        <v>0</v>
      </c>
      <c r="J226" s="6">
        <v>0</v>
      </c>
      <c r="K226" s="6"/>
    </row>
    <row r="227" spans="1:11" ht="141.75" x14ac:dyDescent="0.25">
      <c r="A227" s="7">
        <v>239</v>
      </c>
      <c r="B227" s="11" t="s">
        <v>145</v>
      </c>
      <c r="C227" s="6">
        <f t="shared" si="21"/>
        <v>9794.2900000000009</v>
      </c>
      <c r="D227" s="6">
        <v>2512.42</v>
      </c>
      <c r="E227" s="6">
        <v>2581.87</v>
      </c>
      <c r="F227" s="6">
        <v>0</v>
      </c>
      <c r="G227" s="24">
        <f>G228</f>
        <v>0</v>
      </c>
      <c r="H227" s="6">
        <v>2350</v>
      </c>
      <c r="I227" s="6">
        <v>2350</v>
      </c>
      <c r="J227" s="6">
        <v>0</v>
      </c>
      <c r="K227" s="6" t="s">
        <v>146</v>
      </c>
    </row>
    <row r="228" spans="1:11" ht="15.75" x14ac:dyDescent="0.25">
      <c r="A228" s="7">
        <v>240</v>
      </c>
      <c r="B228" s="11" t="s">
        <v>10</v>
      </c>
      <c r="C228" s="6">
        <f t="shared" si="21"/>
        <v>9794.2900000000009</v>
      </c>
      <c r="D228" s="6">
        <v>2512.42</v>
      </c>
      <c r="E228" s="6">
        <v>2581.87</v>
      </c>
      <c r="F228" s="6">
        <v>0</v>
      </c>
      <c r="G228" s="34">
        <v>0</v>
      </c>
      <c r="H228" s="6">
        <v>2350</v>
      </c>
      <c r="I228" s="6">
        <v>2350</v>
      </c>
      <c r="J228" s="6">
        <v>0</v>
      </c>
      <c r="K228" s="6"/>
    </row>
    <row r="229" spans="1:11" ht="15.75" x14ac:dyDescent="0.25">
      <c r="A229" s="7">
        <v>241</v>
      </c>
      <c r="B229" s="11" t="s">
        <v>26</v>
      </c>
      <c r="C229" s="6">
        <f t="shared" si="21"/>
        <v>0</v>
      </c>
      <c r="D229" s="6">
        <v>0</v>
      </c>
      <c r="E229" s="6">
        <v>0</v>
      </c>
      <c r="F229" s="6">
        <v>0</v>
      </c>
      <c r="G229" s="24">
        <v>0</v>
      </c>
      <c r="H229" s="6">
        <v>0</v>
      </c>
      <c r="I229" s="6">
        <v>0</v>
      </c>
      <c r="J229" s="6">
        <v>0</v>
      </c>
      <c r="K229" s="6"/>
    </row>
    <row r="230" spans="1:11" ht="157.5" x14ac:dyDescent="0.25">
      <c r="A230" s="7">
        <v>242</v>
      </c>
      <c r="B230" s="11" t="s">
        <v>147</v>
      </c>
      <c r="C230" s="6">
        <f t="shared" si="21"/>
        <v>5094.3</v>
      </c>
      <c r="D230" s="6">
        <v>2512.4</v>
      </c>
      <c r="E230" s="6">
        <v>2581.9</v>
      </c>
      <c r="F230" s="6">
        <v>0</v>
      </c>
      <c r="G230" s="24">
        <v>0</v>
      </c>
      <c r="H230" s="6">
        <v>0</v>
      </c>
      <c r="I230" s="6">
        <v>0</v>
      </c>
      <c r="J230" s="6">
        <v>0</v>
      </c>
      <c r="K230" s="6" t="s">
        <v>146</v>
      </c>
    </row>
    <row r="231" spans="1:11" ht="15.75" x14ac:dyDescent="0.25">
      <c r="A231" s="7">
        <v>243</v>
      </c>
      <c r="B231" s="11" t="s">
        <v>63</v>
      </c>
      <c r="C231" s="6">
        <f t="shared" si="21"/>
        <v>5094.3</v>
      </c>
      <c r="D231" s="6">
        <v>2512.4</v>
      </c>
      <c r="E231" s="6">
        <v>2581.9</v>
      </c>
      <c r="F231" s="6">
        <v>0</v>
      </c>
      <c r="G231" s="30">
        <v>0</v>
      </c>
      <c r="H231" s="6">
        <v>0</v>
      </c>
      <c r="I231" s="6">
        <v>0</v>
      </c>
      <c r="J231" s="6">
        <v>0</v>
      </c>
      <c r="K231" s="6"/>
    </row>
    <row r="232" spans="1:11" ht="78.75" x14ac:dyDescent="0.25">
      <c r="A232" s="7">
        <v>244</v>
      </c>
      <c r="B232" s="11" t="s">
        <v>148</v>
      </c>
      <c r="C232" s="6">
        <f t="shared" si="21"/>
        <v>0</v>
      </c>
      <c r="D232" s="6">
        <v>0</v>
      </c>
      <c r="E232" s="6">
        <v>0</v>
      </c>
      <c r="F232" s="6">
        <v>0</v>
      </c>
      <c r="G232" s="24">
        <v>0</v>
      </c>
      <c r="H232" s="6">
        <v>0</v>
      </c>
      <c r="I232" s="6">
        <v>0</v>
      </c>
      <c r="J232" s="6">
        <v>0</v>
      </c>
      <c r="K232" s="6" t="s">
        <v>143</v>
      </c>
    </row>
    <row r="233" spans="1:11" ht="15.75" x14ac:dyDescent="0.25">
      <c r="A233" s="7">
        <v>245</v>
      </c>
      <c r="B233" s="11" t="s">
        <v>26</v>
      </c>
      <c r="C233" s="6">
        <f t="shared" si="21"/>
        <v>0</v>
      </c>
      <c r="D233" s="6">
        <v>0</v>
      </c>
      <c r="E233" s="6">
        <v>0</v>
      </c>
      <c r="F233" s="6">
        <v>0</v>
      </c>
      <c r="G233" s="24">
        <v>0</v>
      </c>
      <c r="H233" s="6">
        <v>0</v>
      </c>
      <c r="I233" s="6">
        <v>0</v>
      </c>
      <c r="J233" s="6">
        <v>0</v>
      </c>
      <c r="K233" s="6"/>
    </row>
    <row r="234" spans="1:11" ht="15.75" x14ac:dyDescent="0.25">
      <c r="A234" s="7">
        <v>246</v>
      </c>
      <c r="B234" s="11" t="s">
        <v>25</v>
      </c>
      <c r="C234" s="6">
        <f t="shared" si="21"/>
        <v>0</v>
      </c>
      <c r="D234" s="6">
        <v>0</v>
      </c>
      <c r="E234" s="6">
        <v>0</v>
      </c>
      <c r="F234" s="6">
        <v>0</v>
      </c>
      <c r="G234" s="24">
        <v>0</v>
      </c>
      <c r="H234" s="6">
        <v>0</v>
      </c>
      <c r="I234" s="6">
        <v>0</v>
      </c>
      <c r="J234" s="6">
        <v>0</v>
      </c>
      <c r="K234" s="6"/>
    </row>
    <row r="235" spans="1:11" ht="78.75" x14ac:dyDescent="0.25">
      <c r="A235" s="7">
        <v>247</v>
      </c>
      <c r="B235" s="11" t="s">
        <v>149</v>
      </c>
      <c r="C235" s="6">
        <f t="shared" si="21"/>
        <v>123919.99</v>
      </c>
      <c r="D235" s="6">
        <v>27870.2</v>
      </c>
      <c r="E235" s="6">
        <v>26615.79</v>
      </c>
      <c r="F235" s="6">
        <v>25262.33</v>
      </c>
      <c r="G235" s="24">
        <f>G236</f>
        <v>26396.53</v>
      </c>
      <c r="H235" s="6">
        <v>14585.14</v>
      </c>
      <c r="I235" s="6">
        <v>0</v>
      </c>
      <c r="J235" s="6">
        <v>3190</v>
      </c>
      <c r="K235" s="6" t="s">
        <v>150</v>
      </c>
    </row>
    <row r="236" spans="1:11" ht="15.75" x14ac:dyDescent="0.25">
      <c r="A236" s="7">
        <v>248</v>
      </c>
      <c r="B236" s="11" t="s">
        <v>10</v>
      </c>
      <c r="C236" s="6">
        <f>SUM(D236:J236)</f>
        <v>123919.99</v>
      </c>
      <c r="D236" s="6">
        <v>27870.2</v>
      </c>
      <c r="E236" s="6">
        <v>26615.79</v>
      </c>
      <c r="F236" s="6">
        <v>25262.33</v>
      </c>
      <c r="G236" s="54">
        <v>26396.53</v>
      </c>
      <c r="H236" s="6">
        <v>14585.14</v>
      </c>
      <c r="I236" s="6">
        <v>0</v>
      </c>
      <c r="J236" s="6">
        <v>3190</v>
      </c>
      <c r="K236" s="6"/>
    </row>
    <row r="237" spans="1:11" ht="63" x14ac:dyDescent="0.25">
      <c r="A237" s="7">
        <v>249</v>
      </c>
      <c r="B237" s="11" t="s">
        <v>151</v>
      </c>
      <c r="C237" s="6">
        <f t="shared" ref="C237:C248" si="22">SUM(D237:J237)</f>
        <v>70542.28</v>
      </c>
      <c r="D237" s="6">
        <v>8377.58</v>
      </c>
      <c r="E237" s="6">
        <v>9832.2800000000007</v>
      </c>
      <c r="F237" s="6">
        <v>15241.46</v>
      </c>
      <c r="G237" s="24">
        <f>G238</f>
        <v>20134.63</v>
      </c>
      <c r="H237" s="6">
        <v>8483.57</v>
      </c>
      <c r="I237" s="6">
        <v>2689.76</v>
      </c>
      <c r="J237" s="6">
        <v>5783</v>
      </c>
      <c r="K237" s="6" t="s">
        <v>152</v>
      </c>
    </row>
    <row r="238" spans="1:11" ht="15.75" x14ac:dyDescent="0.25">
      <c r="A238" s="7">
        <v>250</v>
      </c>
      <c r="B238" s="11" t="s">
        <v>10</v>
      </c>
      <c r="C238" s="6">
        <f t="shared" si="22"/>
        <v>70542.28</v>
      </c>
      <c r="D238" s="6">
        <v>8377.58</v>
      </c>
      <c r="E238" s="6">
        <v>9832.2800000000007</v>
      </c>
      <c r="F238" s="6">
        <v>15241.46</v>
      </c>
      <c r="G238" s="54">
        <v>20134.63</v>
      </c>
      <c r="H238" s="6">
        <v>8483.57</v>
      </c>
      <c r="I238" s="6">
        <v>2689.76</v>
      </c>
      <c r="J238" s="6">
        <v>5783</v>
      </c>
      <c r="K238" s="13"/>
    </row>
    <row r="239" spans="1:11" ht="78.75" x14ac:dyDescent="0.25">
      <c r="A239" s="7">
        <v>251</v>
      </c>
      <c r="B239" s="11" t="s">
        <v>153</v>
      </c>
      <c r="C239" s="6">
        <f t="shared" si="22"/>
        <v>166215.08000000002</v>
      </c>
      <c r="D239" s="6">
        <v>21705.77</v>
      </c>
      <c r="E239" s="6">
        <v>23892.45</v>
      </c>
      <c r="F239" s="12">
        <v>26683.17</v>
      </c>
      <c r="G239" s="24">
        <f>G240</f>
        <v>28074.48</v>
      </c>
      <c r="H239" s="6">
        <v>25401.599999999999</v>
      </c>
      <c r="I239" s="6">
        <v>25115.61</v>
      </c>
      <c r="J239" s="6">
        <v>15342</v>
      </c>
      <c r="K239" s="6" t="s">
        <v>154</v>
      </c>
    </row>
    <row r="240" spans="1:11" ht="15.75" x14ac:dyDescent="0.25">
      <c r="A240" s="7">
        <v>252</v>
      </c>
      <c r="B240" s="11" t="s">
        <v>10</v>
      </c>
      <c r="C240" s="6">
        <f t="shared" si="22"/>
        <v>166215.08000000002</v>
      </c>
      <c r="D240" s="6">
        <v>21705.77</v>
      </c>
      <c r="E240" s="6">
        <v>23892.45</v>
      </c>
      <c r="F240" s="12">
        <v>26683.17</v>
      </c>
      <c r="G240" s="54">
        <v>28074.48</v>
      </c>
      <c r="H240" s="6">
        <v>25401.599999999999</v>
      </c>
      <c r="I240" s="6">
        <v>25115.61</v>
      </c>
      <c r="J240" s="6">
        <v>15342</v>
      </c>
      <c r="K240" s="6"/>
    </row>
    <row r="241" spans="1:11" ht="126" x14ac:dyDescent="0.25">
      <c r="A241" s="7">
        <v>253</v>
      </c>
      <c r="B241" s="11" t="s">
        <v>155</v>
      </c>
      <c r="C241" s="6">
        <f t="shared" si="22"/>
        <v>7478.4</v>
      </c>
      <c r="D241" s="6">
        <v>0</v>
      </c>
      <c r="E241" s="6">
        <v>594.9</v>
      </c>
      <c r="F241" s="6">
        <v>1711.6</v>
      </c>
      <c r="G241" s="24">
        <v>1716.3</v>
      </c>
      <c r="H241" s="6">
        <v>1723.2</v>
      </c>
      <c r="I241" s="6">
        <v>1732.4</v>
      </c>
      <c r="J241" s="6">
        <v>0</v>
      </c>
      <c r="K241" s="6" t="s">
        <v>156</v>
      </c>
    </row>
    <row r="242" spans="1:11" ht="15.75" x14ac:dyDescent="0.25">
      <c r="A242" s="7">
        <v>254</v>
      </c>
      <c r="B242" s="11" t="s">
        <v>63</v>
      </c>
      <c r="C242" s="6">
        <f t="shared" si="22"/>
        <v>7478.4</v>
      </c>
      <c r="D242" s="6">
        <v>0</v>
      </c>
      <c r="E242" s="6">
        <v>594.9</v>
      </c>
      <c r="F242" s="6">
        <v>1711.6</v>
      </c>
      <c r="G242" s="30">
        <v>1716.3</v>
      </c>
      <c r="H242" s="6">
        <v>1723.2</v>
      </c>
      <c r="I242" s="6">
        <v>1732.4</v>
      </c>
      <c r="J242" s="6">
        <v>0</v>
      </c>
      <c r="K242" s="6"/>
    </row>
    <row r="243" spans="1:11" ht="47.25" x14ac:dyDescent="0.25">
      <c r="A243" s="7">
        <v>255</v>
      </c>
      <c r="B243" s="16" t="s">
        <v>157</v>
      </c>
      <c r="C243" s="6">
        <f t="shared" si="22"/>
        <v>15</v>
      </c>
      <c r="D243" s="6">
        <v>0</v>
      </c>
      <c r="E243" s="6">
        <v>0</v>
      </c>
      <c r="F243" s="6">
        <v>0</v>
      </c>
      <c r="G243" s="24">
        <f>G244</f>
        <v>15</v>
      </c>
      <c r="H243" s="6">
        <v>0</v>
      </c>
      <c r="I243" s="6">
        <v>0</v>
      </c>
      <c r="J243" s="6">
        <v>0</v>
      </c>
      <c r="K243" s="6" t="s">
        <v>158</v>
      </c>
    </row>
    <row r="244" spans="1:11" ht="15.75" x14ac:dyDescent="0.25">
      <c r="A244" s="7">
        <v>256</v>
      </c>
      <c r="B244" s="16" t="s">
        <v>25</v>
      </c>
      <c r="C244" s="6">
        <f t="shared" si="22"/>
        <v>15</v>
      </c>
      <c r="D244" s="6">
        <v>0</v>
      </c>
      <c r="E244" s="6">
        <v>0</v>
      </c>
      <c r="F244" s="6">
        <v>0</v>
      </c>
      <c r="G244" s="52">
        <v>15</v>
      </c>
      <c r="H244" s="6">
        <v>0</v>
      </c>
      <c r="I244" s="6">
        <v>0</v>
      </c>
      <c r="J244" s="6">
        <v>0</v>
      </c>
      <c r="K244" s="6"/>
    </row>
    <row r="245" spans="1:11" ht="63" x14ac:dyDescent="0.25">
      <c r="A245" s="7">
        <v>260</v>
      </c>
      <c r="B245" s="11" t="s">
        <v>224</v>
      </c>
      <c r="C245" s="6">
        <f t="shared" si="22"/>
        <v>10487.22</v>
      </c>
      <c r="D245" s="6"/>
      <c r="E245" s="6"/>
      <c r="F245" s="6"/>
      <c r="G245" s="30">
        <f>G246+G247+G248</f>
        <v>10487.22</v>
      </c>
      <c r="H245" s="6"/>
      <c r="I245" s="6"/>
      <c r="J245" s="6"/>
      <c r="K245" s="6" t="s">
        <v>228</v>
      </c>
    </row>
    <row r="246" spans="1:11" ht="15.75" x14ac:dyDescent="0.25">
      <c r="A246" s="7">
        <v>261</v>
      </c>
      <c r="B246" s="11" t="s">
        <v>63</v>
      </c>
      <c r="C246" s="6">
        <f t="shared" si="22"/>
        <v>4782.5</v>
      </c>
      <c r="D246" s="6"/>
      <c r="E246" s="6"/>
      <c r="F246" s="6"/>
      <c r="G246" s="34">
        <v>4782.5</v>
      </c>
      <c r="H246" s="6"/>
      <c r="I246" s="6"/>
      <c r="J246" s="6"/>
      <c r="K246" s="6"/>
    </row>
    <row r="247" spans="1:11" ht="15.75" x14ac:dyDescent="0.25">
      <c r="A247" s="7">
        <v>262</v>
      </c>
      <c r="B247" s="11" t="s">
        <v>25</v>
      </c>
      <c r="C247" s="6">
        <f t="shared" si="22"/>
        <v>5416.64</v>
      </c>
      <c r="D247" s="6"/>
      <c r="E247" s="6"/>
      <c r="F247" s="6"/>
      <c r="G247" s="54">
        <v>5416.64</v>
      </c>
      <c r="H247" s="6"/>
      <c r="I247" s="6"/>
      <c r="J247" s="6"/>
      <c r="K247" s="6"/>
    </row>
    <row r="248" spans="1:11" ht="31.5" x14ac:dyDescent="0.25">
      <c r="A248" s="7">
        <v>263</v>
      </c>
      <c r="B248" s="11" t="s">
        <v>225</v>
      </c>
      <c r="C248" s="6">
        <f t="shared" si="22"/>
        <v>288.08</v>
      </c>
      <c r="D248" s="6"/>
      <c r="E248" s="6"/>
      <c r="F248" s="6"/>
      <c r="G248" s="54">
        <v>288.08</v>
      </c>
      <c r="H248" s="6"/>
      <c r="I248" s="6"/>
      <c r="J248" s="6"/>
      <c r="K248" s="6"/>
    </row>
    <row r="249" spans="1:11" ht="15.75" x14ac:dyDescent="0.25">
      <c r="A249" s="7">
        <v>264</v>
      </c>
      <c r="B249" s="152" t="s">
        <v>161</v>
      </c>
      <c r="C249" s="153"/>
      <c r="D249" s="153"/>
      <c r="E249" s="153"/>
      <c r="F249" s="153"/>
      <c r="G249" s="153"/>
      <c r="H249" s="153"/>
      <c r="I249" s="153"/>
      <c r="J249" s="154"/>
      <c r="K249" s="5"/>
    </row>
    <row r="250" spans="1:11" ht="31.5" x14ac:dyDescent="0.25">
      <c r="A250" s="7">
        <v>265</v>
      </c>
      <c r="B250" s="11" t="s">
        <v>73</v>
      </c>
      <c r="C250" s="6">
        <f t="shared" ref="C250:C252" si="23">SUM(D250:J250)</f>
        <v>531897.89300000004</v>
      </c>
      <c r="D250" s="6">
        <v>71108.11</v>
      </c>
      <c r="E250" s="6">
        <v>73931.23</v>
      </c>
      <c r="F250" s="6">
        <v>82834.98</v>
      </c>
      <c r="G250" s="24">
        <f>G251+G252</f>
        <v>88661.852999999988</v>
      </c>
      <c r="H250" s="6">
        <v>75337.960000000006</v>
      </c>
      <c r="I250" s="6">
        <v>75264.56</v>
      </c>
      <c r="J250" s="6">
        <v>64759.199999999997</v>
      </c>
      <c r="K250" s="6" t="s">
        <v>7</v>
      </c>
    </row>
    <row r="251" spans="1:11" ht="15.75" x14ac:dyDescent="0.25">
      <c r="A251" s="7">
        <v>266</v>
      </c>
      <c r="B251" s="11" t="s">
        <v>9</v>
      </c>
      <c r="C251" s="6">
        <f t="shared" si="23"/>
        <v>1933</v>
      </c>
      <c r="D251" s="6">
        <v>285</v>
      </c>
      <c r="E251" s="6">
        <v>303</v>
      </c>
      <c r="F251" s="6">
        <v>325</v>
      </c>
      <c r="G251" s="24">
        <f>G255</f>
        <v>338</v>
      </c>
      <c r="H251" s="6">
        <v>341</v>
      </c>
      <c r="I251" s="6">
        <v>341</v>
      </c>
      <c r="J251" s="6">
        <v>0</v>
      </c>
      <c r="K251" s="6" t="s">
        <v>7</v>
      </c>
    </row>
    <row r="252" spans="1:11" ht="15.75" x14ac:dyDescent="0.25">
      <c r="A252" s="7">
        <v>267</v>
      </c>
      <c r="B252" s="11" t="s">
        <v>10</v>
      </c>
      <c r="C252" s="6">
        <f t="shared" si="23"/>
        <v>529964.89300000004</v>
      </c>
      <c r="D252" s="6">
        <v>70823.11</v>
      </c>
      <c r="E252" s="6">
        <v>73628.23</v>
      </c>
      <c r="F252" s="6">
        <v>82509.98</v>
      </c>
      <c r="G252" s="24">
        <f>G256</f>
        <v>88323.852999999988</v>
      </c>
      <c r="H252" s="6">
        <v>74996.960000000006</v>
      </c>
      <c r="I252" s="6">
        <v>74923.56</v>
      </c>
      <c r="J252" s="6">
        <v>64759.199999999997</v>
      </c>
      <c r="K252" s="6" t="s">
        <v>7</v>
      </c>
    </row>
    <row r="253" spans="1:11" ht="15.75" x14ac:dyDescent="0.25">
      <c r="A253" s="7">
        <v>268</v>
      </c>
      <c r="B253" s="145" t="s">
        <v>16</v>
      </c>
      <c r="C253" s="146"/>
      <c r="D253" s="146"/>
      <c r="E253" s="146"/>
      <c r="F253" s="146"/>
      <c r="G253" s="146"/>
      <c r="H253" s="146"/>
      <c r="I253" s="146"/>
      <c r="J253" s="147"/>
      <c r="K253" s="5"/>
    </row>
    <row r="254" spans="1:11" ht="31.5" x14ac:dyDescent="0.25">
      <c r="A254" s="7">
        <v>269</v>
      </c>
      <c r="B254" s="39" t="s">
        <v>103</v>
      </c>
      <c r="C254" s="37">
        <f t="shared" ref="C254:C266" si="24">SUM(D254:J254)</f>
        <v>531897.89300000004</v>
      </c>
      <c r="D254" s="37">
        <v>71108.11</v>
      </c>
      <c r="E254" s="37">
        <v>73931.23</v>
      </c>
      <c r="F254" s="37">
        <v>82834.98</v>
      </c>
      <c r="G254" s="40">
        <f>SUM(G255:G256)</f>
        <v>88661.852999999988</v>
      </c>
      <c r="H254" s="37">
        <v>75337.960000000006</v>
      </c>
      <c r="I254" s="37">
        <v>75264.56</v>
      </c>
      <c r="J254" s="37">
        <v>64759.199999999997</v>
      </c>
      <c r="K254" s="6" t="s">
        <v>7</v>
      </c>
    </row>
    <row r="255" spans="1:11" ht="15.75" x14ac:dyDescent="0.25">
      <c r="A255" s="7">
        <v>270</v>
      </c>
      <c r="B255" s="39" t="s">
        <v>9</v>
      </c>
      <c r="C255" s="37">
        <f t="shared" si="24"/>
        <v>1933</v>
      </c>
      <c r="D255" s="37">
        <v>285</v>
      </c>
      <c r="E255" s="37">
        <v>303</v>
      </c>
      <c r="F255" s="37">
        <v>325</v>
      </c>
      <c r="G255" s="40">
        <f>G266</f>
        <v>338</v>
      </c>
      <c r="H255" s="37">
        <v>341</v>
      </c>
      <c r="I255" s="37">
        <v>341</v>
      </c>
      <c r="J255" s="37">
        <v>0</v>
      </c>
      <c r="K255" s="6" t="s">
        <v>7</v>
      </c>
    </row>
    <row r="256" spans="1:11" ht="15.75" x14ac:dyDescent="0.25">
      <c r="A256" s="7">
        <v>271</v>
      </c>
      <c r="B256" s="39" t="s">
        <v>10</v>
      </c>
      <c r="C256" s="37">
        <f t="shared" si="24"/>
        <v>529964.89300000004</v>
      </c>
      <c r="D256" s="37">
        <v>70823.11</v>
      </c>
      <c r="E256" s="37">
        <v>73628.23</v>
      </c>
      <c r="F256" s="37">
        <v>82509.98</v>
      </c>
      <c r="G256" s="40">
        <f>G258+G260+G262+G264</f>
        <v>88323.852999999988</v>
      </c>
      <c r="H256" s="37">
        <v>74996.960000000006</v>
      </c>
      <c r="I256" s="37">
        <v>74923.56</v>
      </c>
      <c r="J256" s="37">
        <v>64759.199999999997</v>
      </c>
      <c r="K256" s="6"/>
    </row>
    <row r="257" spans="1:11" ht="47.25" x14ac:dyDescent="0.25">
      <c r="A257" s="7">
        <v>272</v>
      </c>
      <c r="B257" s="11" t="s">
        <v>162</v>
      </c>
      <c r="C257" s="6">
        <f t="shared" si="24"/>
        <v>9935.2999999999993</v>
      </c>
      <c r="D257" s="6">
        <v>1328.2</v>
      </c>
      <c r="E257" s="6">
        <v>1444.12</v>
      </c>
      <c r="F257" s="6">
        <v>1322.47</v>
      </c>
      <c r="G257" s="24">
        <f>G258</f>
        <v>1547.69</v>
      </c>
      <c r="H257" s="6">
        <v>1482.31</v>
      </c>
      <c r="I257" s="6">
        <v>1482.31</v>
      </c>
      <c r="J257" s="6">
        <v>1328.2</v>
      </c>
      <c r="K257" s="6" t="s">
        <v>163</v>
      </c>
    </row>
    <row r="258" spans="1:11" ht="15.75" x14ac:dyDescent="0.25">
      <c r="A258" s="7">
        <v>273</v>
      </c>
      <c r="B258" s="11" t="s">
        <v>10</v>
      </c>
      <c r="C258" s="6">
        <f t="shared" si="24"/>
        <v>9935.2999999999993</v>
      </c>
      <c r="D258" s="6">
        <v>1328.2</v>
      </c>
      <c r="E258" s="6">
        <v>1444.12</v>
      </c>
      <c r="F258" s="6">
        <v>1322.47</v>
      </c>
      <c r="G258" s="54">
        <v>1547.69</v>
      </c>
      <c r="H258" s="6">
        <v>1482.31</v>
      </c>
      <c r="I258" s="6">
        <v>1482.31</v>
      </c>
      <c r="J258" s="6">
        <v>1328.2</v>
      </c>
      <c r="K258" s="6"/>
    </row>
    <row r="259" spans="1:11" ht="78.75" x14ac:dyDescent="0.25">
      <c r="A259" s="7">
        <v>274</v>
      </c>
      <c r="B259" s="11" t="s">
        <v>164</v>
      </c>
      <c r="C259" s="6">
        <f t="shared" si="24"/>
        <v>303458.68</v>
      </c>
      <c r="D259" s="6">
        <v>39344.589999999997</v>
      </c>
      <c r="E259" s="6">
        <v>41576.21</v>
      </c>
      <c r="F259" s="6">
        <v>46143.41</v>
      </c>
      <c r="G259" s="24">
        <f>G260</f>
        <v>48106.71</v>
      </c>
      <c r="H259" s="6">
        <v>46363.98</v>
      </c>
      <c r="I259" s="6">
        <v>46363.98</v>
      </c>
      <c r="J259" s="6">
        <v>35559.800000000003</v>
      </c>
      <c r="K259" s="6" t="s">
        <v>163</v>
      </c>
    </row>
    <row r="260" spans="1:11" ht="15.75" x14ac:dyDescent="0.25">
      <c r="A260" s="7">
        <v>275</v>
      </c>
      <c r="B260" s="11" t="s">
        <v>10</v>
      </c>
      <c r="C260" s="6">
        <f t="shared" si="24"/>
        <v>303458.68</v>
      </c>
      <c r="D260" s="6">
        <v>39344.589999999997</v>
      </c>
      <c r="E260" s="6">
        <v>41576.21</v>
      </c>
      <c r="F260" s="6">
        <v>46143.41</v>
      </c>
      <c r="G260" s="54">
        <v>48106.71</v>
      </c>
      <c r="H260" s="6">
        <v>46363.98</v>
      </c>
      <c r="I260" s="6">
        <v>46363.98</v>
      </c>
      <c r="J260" s="6">
        <v>35559.800000000003</v>
      </c>
      <c r="K260" s="6"/>
    </row>
    <row r="261" spans="1:11" ht="94.5" x14ac:dyDescent="0.25">
      <c r="A261" s="7">
        <v>276</v>
      </c>
      <c r="B261" s="11" t="s">
        <v>165</v>
      </c>
      <c r="C261" s="6">
        <f t="shared" si="24"/>
        <v>213211.93999999997</v>
      </c>
      <c r="D261" s="6">
        <v>29689.95</v>
      </c>
      <c r="E261" s="6">
        <v>30069</v>
      </c>
      <c r="F261" s="6">
        <v>34544.1</v>
      </c>
      <c r="G261" s="24">
        <f>G262</f>
        <v>38159.75</v>
      </c>
      <c r="H261" s="6">
        <v>26800.67</v>
      </c>
      <c r="I261" s="6">
        <v>26727.27</v>
      </c>
      <c r="J261" s="6">
        <v>27221.200000000001</v>
      </c>
      <c r="K261" s="6" t="s">
        <v>166</v>
      </c>
    </row>
    <row r="262" spans="1:11" ht="15.75" x14ac:dyDescent="0.25">
      <c r="A262" s="7">
        <v>277</v>
      </c>
      <c r="B262" s="11" t="s">
        <v>10</v>
      </c>
      <c r="C262" s="6">
        <f t="shared" si="24"/>
        <v>213211.93999999997</v>
      </c>
      <c r="D262" s="6">
        <v>29689.95</v>
      </c>
      <c r="E262" s="6">
        <v>30069</v>
      </c>
      <c r="F262" s="6">
        <v>34544.1</v>
      </c>
      <c r="G262" s="52">
        <v>38159.75</v>
      </c>
      <c r="H262" s="6">
        <v>26800.67</v>
      </c>
      <c r="I262" s="6">
        <v>26727.27</v>
      </c>
      <c r="J262" s="6">
        <v>27221.200000000001</v>
      </c>
      <c r="K262" s="6"/>
    </row>
    <row r="263" spans="1:11" ht="63" x14ac:dyDescent="0.25">
      <c r="A263" s="7">
        <v>278</v>
      </c>
      <c r="B263" s="11" t="s">
        <v>167</v>
      </c>
      <c r="C263" s="6">
        <f t="shared" si="24"/>
        <v>3358.973</v>
      </c>
      <c r="D263" s="6">
        <v>460.37</v>
      </c>
      <c r="E263" s="6">
        <v>538.9</v>
      </c>
      <c r="F263" s="6">
        <v>500</v>
      </c>
      <c r="G263" s="24">
        <f>G264</f>
        <v>509.70299999999997</v>
      </c>
      <c r="H263" s="6">
        <v>350</v>
      </c>
      <c r="I263" s="6">
        <v>350</v>
      </c>
      <c r="J263" s="6">
        <v>650</v>
      </c>
      <c r="K263" s="6" t="s">
        <v>168</v>
      </c>
    </row>
    <row r="264" spans="1:11" ht="15.75" x14ac:dyDescent="0.25">
      <c r="A264" s="7">
        <v>279</v>
      </c>
      <c r="B264" s="11" t="s">
        <v>10</v>
      </c>
      <c r="C264" s="6">
        <f t="shared" si="24"/>
        <v>3358.973</v>
      </c>
      <c r="D264" s="6">
        <v>460.37</v>
      </c>
      <c r="E264" s="6">
        <v>538.9</v>
      </c>
      <c r="F264" s="6">
        <v>500</v>
      </c>
      <c r="G264" s="30">
        <v>509.70299999999997</v>
      </c>
      <c r="H264" s="6">
        <v>350</v>
      </c>
      <c r="I264" s="6">
        <v>350</v>
      </c>
      <c r="J264" s="6">
        <v>650</v>
      </c>
      <c r="K264" s="13"/>
    </row>
    <row r="265" spans="1:11" ht="157.5" x14ac:dyDescent="0.25">
      <c r="A265" s="7">
        <v>280</v>
      </c>
      <c r="B265" s="11" t="s">
        <v>169</v>
      </c>
      <c r="C265" s="6">
        <f t="shared" si="24"/>
        <v>1933</v>
      </c>
      <c r="D265" s="6">
        <v>285</v>
      </c>
      <c r="E265" s="6">
        <v>303</v>
      </c>
      <c r="F265" s="6">
        <v>325</v>
      </c>
      <c r="G265" s="24">
        <f>G266</f>
        <v>338</v>
      </c>
      <c r="H265" s="6">
        <v>341</v>
      </c>
      <c r="I265" s="6">
        <v>341</v>
      </c>
      <c r="J265" s="6">
        <v>0</v>
      </c>
      <c r="K265" s="6" t="s">
        <v>168</v>
      </c>
    </row>
    <row r="266" spans="1:11" ht="15.75" x14ac:dyDescent="0.25">
      <c r="A266" s="7">
        <v>281</v>
      </c>
      <c r="B266" s="11" t="s">
        <v>26</v>
      </c>
      <c r="C266" s="6">
        <f t="shared" si="24"/>
        <v>1933</v>
      </c>
      <c r="D266" s="6">
        <v>285</v>
      </c>
      <c r="E266" s="6">
        <v>303</v>
      </c>
      <c r="F266" s="6">
        <v>325</v>
      </c>
      <c r="G266" s="30">
        <v>338</v>
      </c>
      <c r="H266" s="6">
        <v>341</v>
      </c>
      <c r="I266" s="6">
        <v>341</v>
      </c>
      <c r="J266" s="6">
        <v>0</v>
      </c>
      <c r="K266" s="6"/>
    </row>
    <row r="267" spans="1:11" ht="15.75" x14ac:dyDescent="0.25">
      <c r="A267" s="7">
        <v>282</v>
      </c>
      <c r="B267" s="152" t="s">
        <v>170</v>
      </c>
      <c r="C267" s="153"/>
      <c r="D267" s="153"/>
      <c r="E267" s="153"/>
      <c r="F267" s="153"/>
      <c r="G267" s="153"/>
      <c r="H267" s="153"/>
      <c r="I267" s="153"/>
      <c r="J267" s="154"/>
      <c r="K267" s="5"/>
    </row>
    <row r="268" spans="1:11" ht="31.5" x14ac:dyDescent="0.25">
      <c r="A268" s="7">
        <v>283</v>
      </c>
      <c r="B268" s="11" t="s">
        <v>73</v>
      </c>
      <c r="C268" s="6">
        <f t="shared" ref="C268:C269" si="25">SUM(D268:J268)</f>
        <v>18126.362519999999</v>
      </c>
      <c r="D268" s="6">
        <v>4.34</v>
      </c>
      <c r="E268" s="6">
        <v>33.270000000000003</v>
      </c>
      <c r="F268" s="6">
        <v>1359</v>
      </c>
      <c r="G268" s="24">
        <f>G269</f>
        <v>308.85252000000003</v>
      </c>
      <c r="H268" s="6">
        <v>100</v>
      </c>
      <c r="I268" s="6">
        <v>100</v>
      </c>
      <c r="J268" s="6">
        <v>16220.9</v>
      </c>
      <c r="K268" s="6" t="s">
        <v>7</v>
      </c>
    </row>
    <row r="269" spans="1:11" ht="15.75" x14ac:dyDescent="0.25">
      <c r="A269" s="7">
        <v>284</v>
      </c>
      <c r="B269" s="11" t="s">
        <v>10</v>
      </c>
      <c r="C269" s="6">
        <f t="shared" si="25"/>
        <v>18126.362519999999</v>
      </c>
      <c r="D269" s="6">
        <v>4.34</v>
      </c>
      <c r="E269" s="6">
        <v>33.270000000000003</v>
      </c>
      <c r="F269" s="6">
        <v>1359</v>
      </c>
      <c r="G269" s="24">
        <f>G272</f>
        <v>308.85252000000003</v>
      </c>
      <c r="H269" s="6">
        <v>100</v>
      </c>
      <c r="I269" s="6">
        <v>100</v>
      </c>
      <c r="J269" s="6">
        <v>16220.9</v>
      </c>
      <c r="K269" s="6" t="s">
        <v>7</v>
      </c>
    </row>
    <row r="270" spans="1:11" ht="15.75" x14ac:dyDescent="0.25">
      <c r="A270" s="7">
        <v>285</v>
      </c>
      <c r="B270" s="145" t="s">
        <v>16</v>
      </c>
      <c r="C270" s="146"/>
      <c r="D270" s="146"/>
      <c r="E270" s="146"/>
      <c r="F270" s="146"/>
      <c r="G270" s="146"/>
      <c r="H270" s="146"/>
      <c r="I270" s="146"/>
      <c r="J270" s="147"/>
      <c r="K270" s="5"/>
    </row>
    <row r="271" spans="1:11" ht="31.5" x14ac:dyDescent="0.25">
      <c r="A271" s="7">
        <v>286</v>
      </c>
      <c r="B271" s="39" t="s">
        <v>103</v>
      </c>
      <c r="C271" s="37">
        <f t="shared" ref="C271:C273" si="26">SUM(D271:J271)</f>
        <v>18126.362519999999</v>
      </c>
      <c r="D271" s="37">
        <v>4.34</v>
      </c>
      <c r="E271" s="37">
        <v>33.270000000000003</v>
      </c>
      <c r="F271" s="37">
        <v>1359</v>
      </c>
      <c r="G271" s="40">
        <f>G272</f>
        <v>308.85252000000003</v>
      </c>
      <c r="H271" s="37">
        <v>100</v>
      </c>
      <c r="I271" s="37">
        <v>100</v>
      </c>
      <c r="J271" s="37">
        <v>16220.9</v>
      </c>
      <c r="K271" s="6" t="s">
        <v>7</v>
      </c>
    </row>
    <row r="272" spans="1:11" ht="15.75" x14ac:dyDescent="0.25">
      <c r="A272" s="7">
        <v>287</v>
      </c>
      <c r="B272" s="39" t="s">
        <v>10</v>
      </c>
      <c r="C272" s="37">
        <f t="shared" si="26"/>
        <v>18126.362519999999</v>
      </c>
      <c r="D272" s="37">
        <v>4.34</v>
      </c>
      <c r="E272" s="37">
        <v>33.270000000000003</v>
      </c>
      <c r="F272" s="37">
        <v>1359</v>
      </c>
      <c r="G272" s="40">
        <f>G274</f>
        <v>308.85252000000003</v>
      </c>
      <c r="H272" s="37">
        <v>100</v>
      </c>
      <c r="I272" s="37">
        <v>100</v>
      </c>
      <c r="J272" s="37">
        <v>16220.9</v>
      </c>
      <c r="K272" s="6" t="s">
        <v>7</v>
      </c>
    </row>
    <row r="273" spans="1:11" ht="157.5" x14ac:dyDescent="0.25">
      <c r="A273" s="7">
        <v>288</v>
      </c>
      <c r="B273" s="11" t="s">
        <v>171</v>
      </c>
      <c r="C273" s="6">
        <f t="shared" si="26"/>
        <v>18126.362519999999</v>
      </c>
      <c r="D273" s="6">
        <v>4.34</v>
      </c>
      <c r="E273" s="6">
        <v>33.270000000000003</v>
      </c>
      <c r="F273" s="6">
        <v>1359</v>
      </c>
      <c r="G273" s="24">
        <f>G274</f>
        <v>308.85252000000003</v>
      </c>
      <c r="H273" s="6">
        <v>100</v>
      </c>
      <c r="I273" s="6">
        <v>100</v>
      </c>
      <c r="J273" s="6">
        <v>16220.9</v>
      </c>
      <c r="K273" s="6" t="s">
        <v>172</v>
      </c>
    </row>
    <row r="274" spans="1:11" ht="15.75" x14ac:dyDescent="0.25">
      <c r="A274" s="7">
        <v>289</v>
      </c>
      <c r="B274" s="11" t="s">
        <v>10</v>
      </c>
      <c r="C274" s="6">
        <f>SUM(D274:J274)</f>
        <v>18126.362519999999</v>
      </c>
      <c r="D274" s="6">
        <v>4.34</v>
      </c>
      <c r="E274" s="6">
        <v>33.270000000000003</v>
      </c>
      <c r="F274" s="6">
        <v>1359</v>
      </c>
      <c r="G274" s="54">
        <v>308.85252000000003</v>
      </c>
      <c r="H274" s="6">
        <v>100</v>
      </c>
      <c r="I274" s="6">
        <v>100</v>
      </c>
      <c r="J274" s="6">
        <v>16220.9</v>
      </c>
      <c r="K274" s="6"/>
    </row>
    <row r="275" spans="1:11" ht="94.5" x14ac:dyDescent="0.25">
      <c r="A275" s="7">
        <v>290</v>
      </c>
      <c r="B275" s="11" t="s">
        <v>173</v>
      </c>
      <c r="C275" s="6">
        <v>0</v>
      </c>
      <c r="D275" s="6">
        <v>0</v>
      </c>
      <c r="E275" s="6">
        <v>0</v>
      </c>
      <c r="F275" s="6">
        <v>0</v>
      </c>
      <c r="G275" s="24">
        <v>0</v>
      </c>
      <c r="H275" s="6">
        <v>0</v>
      </c>
      <c r="I275" s="6">
        <v>0</v>
      </c>
      <c r="J275" s="6">
        <v>0</v>
      </c>
      <c r="K275" s="6" t="s">
        <v>172</v>
      </c>
    </row>
    <row r="276" spans="1:11" ht="15.75" x14ac:dyDescent="0.25">
      <c r="A276" s="7">
        <v>291</v>
      </c>
      <c r="B276" s="11" t="s">
        <v>10</v>
      </c>
      <c r="C276" s="6">
        <v>0</v>
      </c>
      <c r="D276" s="6">
        <v>0</v>
      </c>
      <c r="E276" s="6">
        <v>0</v>
      </c>
      <c r="F276" s="6">
        <v>0</v>
      </c>
      <c r="G276" s="24">
        <v>0</v>
      </c>
      <c r="H276" s="6">
        <v>0</v>
      </c>
      <c r="I276" s="6">
        <v>0</v>
      </c>
      <c r="J276" s="6">
        <v>0</v>
      </c>
      <c r="K276" s="6"/>
    </row>
    <row r="277" spans="1:11" ht="47.25" x14ac:dyDescent="0.25">
      <c r="A277" s="7">
        <v>292</v>
      </c>
      <c r="B277" s="11" t="s">
        <v>174</v>
      </c>
      <c r="C277" s="6">
        <v>0</v>
      </c>
      <c r="D277" s="6">
        <v>0</v>
      </c>
      <c r="E277" s="6">
        <v>0</v>
      </c>
      <c r="F277" s="6">
        <v>0</v>
      </c>
      <c r="G277" s="24">
        <v>0</v>
      </c>
      <c r="H277" s="6">
        <v>0</v>
      </c>
      <c r="I277" s="6">
        <v>0</v>
      </c>
      <c r="J277" s="6">
        <v>0</v>
      </c>
      <c r="K277" s="6" t="s">
        <v>175</v>
      </c>
    </row>
    <row r="278" spans="1:11" ht="15.75" x14ac:dyDescent="0.25">
      <c r="A278" s="7">
        <v>293</v>
      </c>
      <c r="B278" s="11" t="s">
        <v>10</v>
      </c>
      <c r="C278" s="6">
        <v>0</v>
      </c>
      <c r="D278" s="6">
        <v>0</v>
      </c>
      <c r="E278" s="6">
        <v>0</v>
      </c>
      <c r="F278" s="6">
        <v>0</v>
      </c>
      <c r="G278" s="24">
        <v>0</v>
      </c>
      <c r="H278" s="6">
        <v>0</v>
      </c>
      <c r="I278" s="6">
        <v>0</v>
      </c>
      <c r="J278" s="6">
        <v>0</v>
      </c>
      <c r="K278" s="6"/>
    </row>
    <row r="279" spans="1:11" ht="126" x14ac:dyDescent="0.25">
      <c r="A279" s="7">
        <v>294</v>
      </c>
      <c r="B279" s="11" t="s">
        <v>176</v>
      </c>
      <c r="C279" s="6">
        <v>0</v>
      </c>
      <c r="D279" s="6">
        <v>0</v>
      </c>
      <c r="E279" s="6">
        <v>0</v>
      </c>
      <c r="F279" s="6">
        <v>0</v>
      </c>
      <c r="G279" s="24">
        <v>0</v>
      </c>
      <c r="H279" s="6">
        <v>0</v>
      </c>
      <c r="I279" s="6">
        <v>0</v>
      </c>
      <c r="J279" s="6">
        <v>0</v>
      </c>
      <c r="K279" s="6" t="s">
        <v>177</v>
      </c>
    </row>
    <row r="280" spans="1:11" ht="15.75" x14ac:dyDescent="0.25">
      <c r="A280" s="7">
        <v>295</v>
      </c>
      <c r="B280" s="11" t="s">
        <v>10</v>
      </c>
      <c r="C280" s="6">
        <v>0</v>
      </c>
      <c r="D280" s="6">
        <v>0</v>
      </c>
      <c r="E280" s="6">
        <v>0</v>
      </c>
      <c r="F280" s="6">
        <v>0</v>
      </c>
      <c r="G280" s="24">
        <v>0</v>
      </c>
      <c r="H280" s="6">
        <v>0</v>
      </c>
      <c r="I280" s="6">
        <v>0</v>
      </c>
      <c r="J280" s="6">
        <v>0</v>
      </c>
      <c r="K280" s="6"/>
    </row>
    <row r="281" spans="1:11" ht="15.75" x14ac:dyDescent="0.25">
      <c r="A281" s="7">
        <v>296</v>
      </c>
      <c r="B281" s="152" t="s">
        <v>178</v>
      </c>
      <c r="C281" s="153"/>
      <c r="D281" s="153"/>
      <c r="E281" s="153"/>
      <c r="F281" s="153"/>
      <c r="G281" s="153"/>
      <c r="H281" s="153"/>
      <c r="I281" s="153"/>
      <c r="J281" s="154"/>
      <c r="K281" s="5"/>
    </row>
    <row r="282" spans="1:11" ht="31.5" x14ac:dyDescent="0.25">
      <c r="A282" s="7">
        <v>297</v>
      </c>
      <c r="B282" s="11" t="s">
        <v>73</v>
      </c>
      <c r="C282" s="6">
        <f t="shared" ref="C282:C284" si="27">SUM(D282:J282)</f>
        <v>8514.73</v>
      </c>
      <c r="D282" s="6">
        <v>0</v>
      </c>
      <c r="E282" s="6">
        <v>2053.1999999999998</v>
      </c>
      <c r="F282" s="6">
        <v>5081.7700000000004</v>
      </c>
      <c r="G282" s="24">
        <f>SUM(G283:G285)</f>
        <v>687.76</v>
      </c>
      <c r="H282" s="6">
        <v>146</v>
      </c>
      <c r="I282" s="6">
        <v>146</v>
      </c>
      <c r="J282" s="6">
        <v>400</v>
      </c>
      <c r="K282" s="6" t="s">
        <v>7</v>
      </c>
    </row>
    <row r="283" spans="1:11" ht="15.75" x14ac:dyDescent="0.25">
      <c r="A283" s="7">
        <v>298</v>
      </c>
      <c r="B283" s="11" t="s">
        <v>12</v>
      </c>
      <c r="C283" s="6">
        <f t="shared" si="27"/>
        <v>1056.0999999999999</v>
      </c>
      <c r="D283" s="6">
        <v>0</v>
      </c>
      <c r="E283" s="6">
        <v>0</v>
      </c>
      <c r="F283" s="6">
        <v>1056.0999999999999</v>
      </c>
      <c r="G283" s="24">
        <f>G288+G300</f>
        <v>0</v>
      </c>
      <c r="H283" s="6">
        <v>0</v>
      </c>
      <c r="I283" s="6">
        <v>0</v>
      </c>
      <c r="J283" s="6">
        <v>0</v>
      </c>
      <c r="K283" s="6" t="s">
        <v>7</v>
      </c>
    </row>
    <row r="284" spans="1:11" ht="15.75" x14ac:dyDescent="0.25">
      <c r="A284" s="7">
        <v>299</v>
      </c>
      <c r="B284" s="11" t="s">
        <v>63</v>
      </c>
      <c r="C284" s="6">
        <f t="shared" si="27"/>
        <v>0</v>
      </c>
      <c r="D284" s="6">
        <v>0</v>
      </c>
      <c r="E284" s="6">
        <v>0</v>
      </c>
      <c r="F284" s="6">
        <v>0</v>
      </c>
      <c r="G284" s="24">
        <f>G289+G301</f>
        <v>0</v>
      </c>
      <c r="H284" s="6">
        <v>0</v>
      </c>
      <c r="I284" s="6">
        <v>0</v>
      </c>
      <c r="J284" s="6">
        <v>0</v>
      </c>
      <c r="K284" s="6" t="s">
        <v>7</v>
      </c>
    </row>
    <row r="285" spans="1:11" ht="15.75" x14ac:dyDescent="0.25">
      <c r="A285" s="7">
        <v>300</v>
      </c>
      <c r="B285" s="11" t="s">
        <v>10</v>
      </c>
      <c r="C285" s="6">
        <f>SUM(D285:J285)</f>
        <v>7458.63</v>
      </c>
      <c r="D285" s="6">
        <v>0</v>
      </c>
      <c r="E285" s="6">
        <v>2053.1999999999998</v>
      </c>
      <c r="F285" s="6">
        <v>4025.67</v>
      </c>
      <c r="G285" s="24">
        <f>G290+G302</f>
        <v>687.76</v>
      </c>
      <c r="H285" s="6">
        <v>146</v>
      </c>
      <c r="I285" s="6">
        <v>146</v>
      </c>
      <c r="J285" s="6">
        <v>400</v>
      </c>
      <c r="K285" s="6" t="s">
        <v>7</v>
      </c>
    </row>
    <row r="286" spans="1:11" ht="15.75" x14ac:dyDescent="0.25">
      <c r="A286" s="7">
        <v>301</v>
      </c>
      <c r="B286" s="155" t="s">
        <v>87</v>
      </c>
      <c r="C286" s="156"/>
      <c r="D286" s="156"/>
      <c r="E286" s="156"/>
      <c r="F286" s="156"/>
      <c r="G286" s="156"/>
      <c r="H286" s="156"/>
      <c r="I286" s="156"/>
      <c r="J286" s="157"/>
      <c r="K286" s="5"/>
    </row>
    <row r="287" spans="1:11" ht="47.25" x14ac:dyDescent="0.25">
      <c r="A287" s="7">
        <v>302</v>
      </c>
      <c r="B287" s="44" t="s">
        <v>88</v>
      </c>
      <c r="C287" s="42">
        <f t="shared" ref="C287:C289" si="28">SUM(D287:J287)</f>
        <v>5464.99</v>
      </c>
      <c r="D287" s="42">
        <v>0</v>
      </c>
      <c r="E287" s="42">
        <v>1777.32</v>
      </c>
      <c r="F287" s="42">
        <v>3687.67</v>
      </c>
      <c r="G287" s="45">
        <f>SUM(G288:G290)</f>
        <v>0</v>
      </c>
      <c r="H287" s="42">
        <v>0</v>
      </c>
      <c r="I287" s="42">
        <v>0</v>
      </c>
      <c r="J287" s="42">
        <v>0</v>
      </c>
      <c r="K287" s="6" t="s">
        <v>7</v>
      </c>
    </row>
    <row r="288" spans="1:11" ht="15.75" x14ac:dyDescent="0.25">
      <c r="A288" s="7">
        <v>303</v>
      </c>
      <c r="B288" s="44" t="s">
        <v>12</v>
      </c>
      <c r="C288" s="42">
        <f t="shared" si="28"/>
        <v>0</v>
      </c>
      <c r="D288" s="42">
        <v>0</v>
      </c>
      <c r="E288" s="42">
        <v>0</v>
      </c>
      <c r="F288" s="42">
        <v>0</v>
      </c>
      <c r="G288" s="45">
        <v>0</v>
      </c>
      <c r="H288" s="42">
        <v>0</v>
      </c>
      <c r="I288" s="42">
        <v>0</v>
      </c>
      <c r="J288" s="42">
        <v>0</v>
      </c>
      <c r="K288" s="6" t="s">
        <v>7</v>
      </c>
    </row>
    <row r="289" spans="1:11" ht="15.75" x14ac:dyDescent="0.25">
      <c r="A289" s="7">
        <v>304</v>
      </c>
      <c r="B289" s="44" t="s">
        <v>63</v>
      </c>
      <c r="C289" s="42">
        <f t="shared" si="28"/>
        <v>0</v>
      </c>
      <c r="D289" s="42">
        <v>0</v>
      </c>
      <c r="E289" s="42">
        <v>0</v>
      </c>
      <c r="F289" s="42">
        <v>0</v>
      </c>
      <c r="G289" s="45">
        <v>0</v>
      </c>
      <c r="H289" s="42">
        <v>0</v>
      </c>
      <c r="I289" s="42">
        <v>0</v>
      </c>
      <c r="J289" s="42">
        <v>0</v>
      </c>
      <c r="K289" s="6" t="s">
        <v>7</v>
      </c>
    </row>
    <row r="290" spans="1:11" ht="15.75" x14ac:dyDescent="0.25">
      <c r="A290" s="7">
        <v>305</v>
      </c>
      <c r="B290" s="44" t="s">
        <v>10</v>
      </c>
      <c r="C290" s="42">
        <f>SUM(D290:J290)</f>
        <v>5464.99</v>
      </c>
      <c r="D290" s="42">
        <v>0</v>
      </c>
      <c r="E290" s="42">
        <v>1777.32</v>
      </c>
      <c r="F290" s="42">
        <v>3687.67</v>
      </c>
      <c r="G290" s="45">
        <f>G295</f>
        <v>0</v>
      </c>
      <c r="H290" s="42">
        <v>0</v>
      </c>
      <c r="I290" s="42">
        <v>0</v>
      </c>
      <c r="J290" s="42">
        <v>0</v>
      </c>
      <c r="K290" s="6" t="s">
        <v>7</v>
      </c>
    </row>
    <row r="291" spans="1:11" ht="15.75" x14ac:dyDescent="0.25">
      <c r="A291" s="7">
        <v>306</v>
      </c>
      <c r="B291" s="158" t="s">
        <v>89</v>
      </c>
      <c r="C291" s="159"/>
      <c r="D291" s="159"/>
      <c r="E291" s="159"/>
      <c r="F291" s="159"/>
      <c r="G291" s="159"/>
      <c r="H291" s="159"/>
      <c r="I291" s="159"/>
      <c r="J291" s="160"/>
      <c r="K291" s="5"/>
    </row>
    <row r="292" spans="1:11" ht="63" x14ac:dyDescent="0.25">
      <c r="A292" s="7">
        <v>307</v>
      </c>
      <c r="B292" s="14" t="s">
        <v>90</v>
      </c>
      <c r="C292" s="6">
        <f t="shared" ref="C292:C296" si="29">SUM(D292:J292)</f>
        <v>5464.99</v>
      </c>
      <c r="D292" s="6">
        <v>0</v>
      </c>
      <c r="E292" s="6">
        <v>1777.32</v>
      </c>
      <c r="F292" s="6">
        <v>3687.67</v>
      </c>
      <c r="G292" s="24">
        <f>G293+G294+G295</f>
        <v>0</v>
      </c>
      <c r="H292" s="6">
        <v>0</v>
      </c>
      <c r="I292" s="6">
        <v>0</v>
      </c>
      <c r="J292" s="6">
        <v>0</v>
      </c>
      <c r="K292" s="6" t="s">
        <v>7</v>
      </c>
    </row>
    <row r="293" spans="1:11" ht="15.75" x14ac:dyDescent="0.25">
      <c r="A293" s="7">
        <v>308</v>
      </c>
      <c r="B293" s="14" t="s">
        <v>12</v>
      </c>
      <c r="C293" s="6">
        <f t="shared" si="29"/>
        <v>0</v>
      </c>
      <c r="D293" s="6">
        <v>0</v>
      </c>
      <c r="E293" s="6">
        <v>0</v>
      </c>
      <c r="F293" s="6">
        <v>0</v>
      </c>
      <c r="G293" s="24">
        <v>0</v>
      </c>
      <c r="H293" s="6">
        <v>0</v>
      </c>
      <c r="I293" s="6">
        <v>0</v>
      </c>
      <c r="J293" s="6">
        <v>0</v>
      </c>
      <c r="K293" s="6" t="s">
        <v>7</v>
      </c>
    </row>
    <row r="294" spans="1:11" ht="15.75" x14ac:dyDescent="0.25">
      <c r="A294" s="7">
        <v>309</v>
      </c>
      <c r="B294" s="14" t="s">
        <v>63</v>
      </c>
      <c r="C294" s="6">
        <f t="shared" si="29"/>
        <v>0</v>
      </c>
      <c r="D294" s="6">
        <v>0</v>
      </c>
      <c r="E294" s="6">
        <v>0</v>
      </c>
      <c r="F294" s="6">
        <v>0</v>
      </c>
      <c r="G294" s="24">
        <v>0</v>
      </c>
      <c r="H294" s="6">
        <v>0</v>
      </c>
      <c r="I294" s="6">
        <v>0</v>
      </c>
      <c r="J294" s="6">
        <v>0</v>
      </c>
      <c r="K294" s="6" t="s">
        <v>7</v>
      </c>
    </row>
    <row r="295" spans="1:11" ht="15.75" x14ac:dyDescent="0.25">
      <c r="A295" s="7">
        <v>310</v>
      </c>
      <c r="B295" s="14" t="s">
        <v>25</v>
      </c>
      <c r="C295" s="6">
        <f t="shared" si="29"/>
        <v>5464.99</v>
      </c>
      <c r="D295" s="6">
        <v>0</v>
      </c>
      <c r="E295" s="6">
        <v>1777.32</v>
      </c>
      <c r="F295" s="6">
        <v>3687.67</v>
      </c>
      <c r="G295" s="24">
        <f>G297</f>
        <v>0</v>
      </c>
      <c r="H295" s="6">
        <v>0</v>
      </c>
      <c r="I295" s="6">
        <v>0</v>
      </c>
      <c r="J295" s="6">
        <v>0</v>
      </c>
      <c r="K295" s="6" t="s">
        <v>7</v>
      </c>
    </row>
    <row r="296" spans="1:11" ht="78.75" x14ac:dyDescent="0.25">
      <c r="A296" s="7">
        <v>311</v>
      </c>
      <c r="B296" s="11" t="s">
        <v>179</v>
      </c>
      <c r="C296" s="6">
        <f t="shared" si="29"/>
        <v>5464.99</v>
      </c>
      <c r="D296" s="6">
        <v>0</v>
      </c>
      <c r="E296" s="6">
        <v>1777.32</v>
      </c>
      <c r="F296" s="6">
        <v>3687.67</v>
      </c>
      <c r="G296" s="24">
        <f>G297</f>
        <v>0</v>
      </c>
      <c r="H296" s="6">
        <v>0</v>
      </c>
      <c r="I296" s="6">
        <v>0</v>
      </c>
      <c r="J296" s="6">
        <v>0</v>
      </c>
      <c r="K296" s="6" t="s">
        <v>180</v>
      </c>
    </row>
    <row r="297" spans="1:11" ht="15.75" x14ac:dyDescent="0.25">
      <c r="A297" s="7">
        <v>312</v>
      </c>
      <c r="B297" s="11" t="s">
        <v>10</v>
      </c>
      <c r="C297" s="6">
        <f>SUM(D297:J297)</f>
        <v>5464.99</v>
      </c>
      <c r="D297" s="6">
        <v>0</v>
      </c>
      <c r="E297" s="6">
        <v>1777.32</v>
      </c>
      <c r="F297" s="6">
        <v>3687.67</v>
      </c>
      <c r="G297" s="31">
        <v>0</v>
      </c>
      <c r="H297" s="6">
        <v>0</v>
      </c>
      <c r="I297" s="6">
        <v>0</v>
      </c>
      <c r="J297" s="6">
        <v>0</v>
      </c>
      <c r="K297" s="6"/>
    </row>
    <row r="298" spans="1:11" ht="15.75" x14ac:dyDescent="0.25">
      <c r="A298" s="7">
        <v>319</v>
      </c>
      <c r="B298" s="145" t="s">
        <v>16</v>
      </c>
      <c r="C298" s="146"/>
      <c r="D298" s="146"/>
      <c r="E298" s="146"/>
      <c r="F298" s="146"/>
      <c r="G298" s="146"/>
      <c r="H298" s="146"/>
      <c r="I298" s="146"/>
      <c r="J298" s="147"/>
      <c r="K298" s="5"/>
    </row>
    <row r="299" spans="1:11" ht="31.5" x14ac:dyDescent="0.25">
      <c r="A299" s="7">
        <v>320</v>
      </c>
      <c r="B299" s="39" t="s">
        <v>103</v>
      </c>
      <c r="C299" s="37">
        <f t="shared" ref="C299:C305" si="30">SUM(D299:J299)</f>
        <v>3049.74</v>
      </c>
      <c r="D299" s="37">
        <v>0</v>
      </c>
      <c r="E299" s="37">
        <v>275.88</v>
      </c>
      <c r="F299" s="37">
        <v>1394.1</v>
      </c>
      <c r="G299" s="40">
        <f>G300+G301+G302</f>
        <v>687.76</v>
      </c>
      <c r="H299" s="37">
        <v>146</v>
      </c>
      <c r="I299" s="37">
        <v>146</v>
      </c>
      <c r="J299" s="37">
        <v>400</v>
      </c>
      <c r="K299" s="6" t="s">
        <v>7</v>
      </c>
    </row>
    <row r="300" spans="1:11" ht="15.75" x14ac:dyDescent="0.25">
      <c r="A300" s="7">
        <v>321</v>
      </c>
      <c r="B300" s="39" t="s">
        <v>12</v>
      </c>
      <c r="C300" s="37">
        <f t="shared" si="30"/>
        <v>1056.0999999999999</v>
      </c>
      <c r="D300" s="37">
        <v>0</v>
      </c>
      <c r="E300" s="37">
        <v>0</v>
      </c>
      <c r="F300" s="37">
        <v>1056.0999999999999</v>
      </c>
      <c r="G300" s="40">
        <v>0</v>
      </c>
      <c r="H300" s="37">
        <v>0</v>
      </c>
      <c r="I300" s="37">
        <v>0</v>
      </c>
      <c r="J300" s="37">
        <v>0</v>
      </c>
      <c r="K300" s="6" t="s">
        <v>7</v>
      </c>
    </row>
    <row r="301" spans="1:11" ht="15.75" x14ac:dyDescent="0.25">
      <c r="A301" s="7">
        <v>322</v>
      </c>
      <c r="B301" s="39" t="s">
        <v>63</v>
      </c>
      <c r="C301" s="37">
        <f t="shared" si="30"/>
        <v>0</v>
      </c>
      <c r="D301" s="37">
        <v>0</v>
      </c>
      <c r="E301" s="37">
        <v>0</v>
      </c>
      <c r="F301" s="37">
        <v>0</v>
      </c>
      <c r="G301" s="40">
        <v>0</v>
      </c>
      <c r="H301" s="37">
        <v>0</v>
      </c>
      <c r="I301" s="37">
        <v>0</v>
      </c>
      <c r="J301" s="37">
        <v>0</v>
      </c>
      <c r="K301" s="6" t="s">
        <v>7</v>
      </c>
    </row>
    <row r="302" spans="1:11" ht="15.75" x14ac:dyDescent="0.25">
      <c r="A302" s="7">
        <v>323</v>
      </c>
      <c r="B302" s="39" t="s">
        <v>10</v>
      </c>
      <c r="C302" s="37">
        <f t="shared" si="30"/>
        <v>1993.6399999999999</v>
      </c>
      <c r="D302" s="37">
        <v>0</v>
      </c>
      <c r="E302" s="37">
        <v>275.88</v>
      </c>
      <c r="F302" s="37">
        <v>338</v>
      </c>
      <c r="G302" s="40">
        <f>G304+G306</f>
        <v>687.76</v>
      </c>
      <c r="H302" s="37">
        <v>146</v>
      </c>
      <c r="I302" s="37">
        <v>146</v>
      </c>
      <c r="J302" s="37">
        <v>400</v>
      </c>
      <c r="K302" s="6" t="s">
        <v>7</v>
      </c>
    </row>
    <row r="303" spans="1:11" ht="78.75" x14ac:dyDescent="0.25">
      <c r="A303" s="7">
        <v>324</v>
      </c>
      <c r="B303" s="11" t="s">
        <v>179</v>
      </c>
      <c r="C303" s="6">
        <f t="shared" si="30"/>
        <v>393.64</v>
      </c>
      <c r="D303" s="6">
        <v>0</v>
      </c>
      <c r="E303" s="6">
        <v>0</v>
      </c>
      <c r="F303" s="6">
        <v>0</v>
      </c>
      <c r="G303" s="24">
        <f>G304</f>
        <v>393.64</v>
      </c>
      <c r="H303" s="6">
        <v>0</v>
      </c>
      <c r="I303" s="6">
        <v>0</v>
      </c>
      <c r="J303" s="6">
        <v>0</v>
      </c>
      <c r="K303" s="6" t="s">
        <v>180</v>
      </c>
    </row>
    <row r="304" spans="1:11" ht="15.75" x14ac:dyDescent="0.25">
      <c r="A304" s="7">
        <v>325</v>
      </c>
      <c r="B304" s="11" t="s">
        <v>10</v>
      </c>
      <c r="C304" s="6">
        <f t="shared" si="30"/>
        <v>393.64</v>
      </c>
      <c r="D304" s="6">
        <v>0</v>
      </c>
      <c r="E304" s="6">
        <v>0</v>
      </c>
      <c r="F304" s="6">
        <v>0</v>
      </c>
      <c r="G304" s="54">
        <v>393.64</v>
      </c>
      <c r="H304" s="6">
        <v>0</v>
      </c>
      <c r="I304" s="6">
        <v>0</v>
      </c>
      <c r="J304" s="6">
        <v>0</v>
      </c>
      <c r="K304" s="6"/>
    </row>
    <row r="305" spans="1:11" ht="78.75" x14ac:dyDescent="0.25">
      <c r="A305" s="7">
        <v>326</v>
      </c>
      <c r="B305" s="11" t="s">
        <v>184</v>
      </c>
      <c r="C305" s="6">
        <f t="shared" si="30"/>
        <v>1600</v>
      </c>
      <c r="D305" s="6">
        <v>0</v>
      </c>
      <c r="E305" s="6">
        <v>275.88</v>
      </c>
      <c r="F305" s="6">
        <v>338</v>
      </c>
      <c r="G305" s="24">
        <f>G306</f>
        <v>294.12</v>
      </c>
      <c r="H305" s="6">
        <v>146</v>
      </c>
      <c r="I305" s="6">
        <v>146</v>
      </c>
      <c r="J305" s="6">
        <v>400</v>
      </c>
      <c r="K305" s="6" t="s">
        <v>185</v>
      </c>
    </row>
    <row r="306" spans="1:11" ht="15.75" x14ac:dyDescent="0.25">
      <c r="A306" s="7">
        <v>327</v>
      </c>
      <c r="B306" s="11" t="s">
        <v>10</v>
      </c>
      <c r="C306" s="6">
        <f>SUM(D306:J306)</f>
        <v>1600</v>
      </c>
      <c r="D306" s="6">
        <v>0</v>
      </c>
      <c r="E306" s="6">
        <v>275.88</v>
      </c>
      <c r="F306" s="6">
        <v>338</v>
      </c>
      <c r="G306" s="54">
        <v>294.12</v>
      </c>
      <c r="H306" s="6">
        <v>146</v>
      </c>
      <c r="I306" s="6">
        <v>146</v>
      </c>
      <c r="J306" s="6">
        <v>400</v>
      </c>
      <c r="K306" s="13"/>
    </row>
    <row r="307" spans="1:11" ht="63" x14ac:dyDescent="0.25">
      <c r="A307" s="7">
        <v>334</v>
      </c>
      <c r="B307" s="11" t="s">
        <v>190</v>
      </c>
      <c r="C307" s="6">
        <v>1056.0999999999999</v>
      </c>
      <c r="D307" s="6">
        <v>0</v>
      </c>
      <c r="E307" s="6">
        <v>0</v>
      </c>
      <c r="F307" s="6">
        <v>1056.0999999999999</v>
      </c>
      <c r="G307" s="24">
        <v>0</v>
      </c>
      <c r="H307" s="6">
        <v>0</v>
      </c>
      <c r="I307" s="6">
        <v>0</v>
      </c>
      <c r="J307" s="6">
        <v>0</v>
      </c>
      <c r="K307" s="6" t="s">
        <v>191</v>
      </c>
    </row>
    <row r="308" spans="1:11" ht="15.75" x14ac:dyDescent="0.25">
      <c r="A308" s="7">
        <v>335</v>
      </c>
      <c r="B308" s="11" t="s">
        <v>12</v>
      </c>
      <c r="C308" s="6">
        <v>1056.0999999999999</v>
      </c>
      <c r="D308" s="6">
        <v>0</v>
      </c>
      <c r="E308" s="6">
        <v>0</v>
      </c>
      <c r="F308" s="6">
        <v>1056.0999999999999</v>
      </c>
      <c r="G308" s="24">
        <v>0</v>
      </c>
      <c r="H308" s="6">
        <v>0</v>
      </c>
      <c r="I308" s="6">
        <v>0</v>
      </c>
      <c r="J308" s="6">
        <v>0</v>
      </c>
      <c r="K308" s="6"/>
    </row>
    <row r="309" spans="1:11" ht="16.5" x14ac:dyDescent="0.3">
      <c r="A309" s="7">
        <v>336</v>
      </c>
      <c r="B309" s="161" t="s">
        <v>192</v>
      </c>
      <c r="C309" s="162"/>
      <c r="D309" s="162"/>
      <c r="E309" s="162"/>
      <c r="F309" s="162"/>
      <c r="G309" s="162"/>
      <c r="H309" s="162"/>
      <c r="I309" s="162"/>
      <c r="J309" s="163"/>
      <c r="K309" s="5"/>
    </row>
    <row r="310" spans="1:11" ht="31.5" x14ac:dyDescent="0.25">
      <c r="A310" s="7">
        <v>337</v>
      </c>
      <c r="B310" s="17" t="s">
        <v>193</v>
      </c>
      <c r="C310" s="6">
        <f t="shared" ref="C310:C340" si="31">SUM(D310:J310)</f>
        <v>9341.7999999999993</v>
      </c>
      <c r="D310" s="6">
        <v>0</v>
      </c>
      <c r="E310" s="6">
        <v>827.3</v>
      </c>
      <c r="F310" s="6">
        <v>2900</v>
      </c>
      <c r="G310" s="24">
        <f>SUM(G311:G312)</f>
        <v>4084.5</v>
      </c>
      <c r="H310" s="6">
        <v>510</v>
      </c>
      <c r="I310" s="6">
        <v>510</v>
      </c>
      <c r="J310" s="6">
        <v>510</v>
      </c>
      <c r="K310" s="6" t="s">
        <v>7</v>
      </c>
    </row>
    <row r="311" spans="1:11" ht="15.75" x14ac:dyDescent="0.25">
      <c r="A311" s="7">
        <v>338</v>
      </c>
      <c r="B311" s="17" t="s">
        <v>63</v>
      </c>
      <c r="C311" s="6">
        <f t="shared" si="31"/>
        <v>4831.8</v>
      </c>
      <c r="D311" s="6">
        <v>0</v>
      </c>
      <c r="E311" s="6">
        <v>347.3</v>
      </c>
      <c r="F311" s="6">
        <v>1900</v>
      </c>
      <c r="G311" s="24">
        <f>G315</f>
        <v>2584.5</v>
      </c>
      <c r="H311" s="6">
        <v>0</v>
      </c>
      <c r="I311" s="6">
        <v>0</v>
      </c>
      <c r="J311" s="6">
        <v>0</v>
      </c>
      <c r="K311" s="6" t="s">
        <v>7</v>
      </c>
    </row>
    <row r="312" spans="1:11" ht="15.75" x14ac:dyDescent="0.25">
      <c r="A312" s="7">
        <v>339</v>
      </c>
      <c r="B312" s="17" t="s">
        <v>25</v>
      </c>
      <c r="C312" s="6">
        <f t="shared" si="31"/>
        <v>4510</v>
      </c>
      <c r="D312" s="6">
        <v>0</v>
      </c>
      <c r="E312" s="6">
        <v>480</v>
      </c>
      <c r="F312" s="6">
        <v>1000</v>
      </c>
      <c r="G312" s="24">
        <f>G316</f>
        <v>1500</v>
      </c>
      <c r="H312" s="6">
        <v>510</v>
      </c>
      <c r="I312" s="6">
        <v>510</v>
      </c>
      <c r="J312" s="6">
        <v>510</v>
      </c>
      <c r="K312" s="6" t="s">
        <v>7</v>
      </c>
    </row>
    <row r="313" spans="1:11" ht="15.75" x14ac:dyDescent="0.25">
      <c r="A313" s="7">
        <v>340</v>
      </c>
      <c r="B313" s="145" t="s">
        <v>16</v>
      </c>
      <c r="C313" s="146"/>
      <c r="D313" s="146"/>
      <c r="E313" s="146"/>
      <c r="F313" s="146"/>
      <c r="G313" s="146"/>
      <c r="H313" s="146"/>
      <c r="I313" s="146"/>
      <c r="J313" s="147"/>
      <c r="K313" s="6"/>
    </row>
    <row r="314" spans="1:11" ht="31.5" x14ac:dyDescent="0.25">
      <c r="A314" s="7">
        <v>341</v>
      </c>
      <c r="B314" s="46" t="s">
        <v>194</v>
      </c>
      <c r="C314" s="37">
        <f t="shared" si="31"/>
        <v>9341.7999999999993</v>
      </c>
      <c r="D314" s="37">
        <v>0</v>
      </c>
      <c r="E314" s="37">
        <v>827.3</v>
      </c>
      <c r="F314" s="37">
        <v>2900</v>
      </c>
      <c r="G314" s="40">
        <f>SUM(G315:G316)</f>
        <v>4084.5</v>
      </c>
      <c r="H314" s="37">
        <v>510</v>
      </c>
      <c r="I314" s="37">
        <v>510</v>
      </c>
      <c r="J314" s="37">
        <v>510</v>
      </c>
      <c r="K314" s="6" t="s">
        <v>7</v>
      </c>
    </row>
    <row r="315" spans="1:11" ht="15.75" x14ac:dyDescent="0.25">
      <c r="A315" s="7">
        <v>342</v>
      </c>
      <c r="B315" s="46" t="s">
        <v>63</v>
      </c>
      <c r="C315" s="37">
        <f t="shared" si="31"/>
        <v>4831.8</v>
      </c>
      <c r="D315" s="37">
        <v>0</v>
      </c>
      <c r="E315" s="37">
        <v>347.3</v>
      </c>
      <c r="F315" s="37">
        <v>1900</v>
      </c>
      <c r="G315" s="40">
        <f>G320</f>
        <v>2584.5</v>
      </c>
      <c r="H315" s="37">
        <v>0</v>
      </c>
      <c r="I315" s="37">
        <v>0</v>
      </c>
      <c r="J315" s="37">
        <v>0</v>
      </c>
      <c r="K315" s="6" t="s">
        <v>7</v>
      </c>
    </row>
    <row r="316" spans="1:11" ht="15.75" x14ac:dyDescent="0.25">
      <c r="A316" s="7">
        <v>343</v>
      </c>
      <c r="B316" s="46" t="s">
        <v>25</v>
      </c>
      <c r="C316" s="37">
        <f t="shared" si="31"/>
        <v>4510</v>
      </c>
      <c r="D316" s="37">
        <v>0</v>
      </c>
      <c r="E316" s="37">
        <v>480</v>
      </c>
      <c r="F316" s="37">
        <v>1000</v>
      </c>
      <c r="G316" s="40">
        <f>G321</f>
        <v>1500</v>
      </c>
      <c r="H316" s="37">
        <v>510</v>
      </c>
      <c r="I316" s="37">
        <v>510</v>
      </c>
      <c r="J316" s="37">
        <v>510</v>
      </c>
      <c r="K316" s="6" t="s">
        <v>7</v>
      </c>
    </row>
    <row r="317" spans="1:11" ht="63" x14ac:dyDescent="0.25">
      <c r="A317" s="7">
        <v>344</v>
      </c>
      <c r="B317" s="14" t="s">
        <v>195</v>
      </c>
      <c r="C317" s="6">
        <f t="shared" si="31"/>
        <v>990</v>
      </c>
      <c r="D317" s="6">
        <v>0</v>
      </c>
      <c r="E317" s="6">
        <v>480</v>
      </c>
      <c r="F317" s="12">
        <v>0</v>
      </c>
      <c r="G317" s="24">
        <v>0</v>
      </c>
      <c r="H317" s="6">
        <v>0</v>
      </c>
      <c r="I317" s="6">
        <v>0</v>
      </c>
      <c r="J317" s="6">
        <v>510</v>
      </c>
      <c r="K317" s="6" t="s">
        <v>196</v>
      </c>
    </row>
    <row r="318" spans="1:11" ht="15.75" x14ac:dyDescent="0.25">
      <c r="A318" s="7">
        <v>345</v>
      </c>
      <c r="B318" s="14" t="s">
        <v>10</v>
      </c>
      <c r="C318" s="6">
        <f t="shared" si="31"/>
        <v>990</v>
      </c>
      <c r="D318" s="6">
        <v>0</v>
      </c>
      <c r="E318" s="6">
        <v>480</v>
      </c>
      <c r="F318" s="12">
        <v>0</v>
      </c>
      <c r="G318" s="24">
        <v>0</v>
      </c>
      <c r="H318" s="6">
        <v>0</v>
      </c>
      <c r="I318" s="6">
        <v>0</v>
      </c>
      <c r="J318" s="6">
        <v>510</v>
      </c>
      <c r="K318" s="6"/>
    </row>
    <row r="319" spans="1:11" ht="126" x14ac:dyDescent="0.25">
      <c r="A319" s="7">
        <v>346</v>
      </c>
      <c r="B319" s="14" t="s">
        <v>197</v>
      </c>
      <c r="C319" s="6">
        <f t="shared" si="31"/>
        <v>8351.7999999999993</v>
      </c>
      <c r="D319" s="6">
        <v>0</v>
      </c>
      <c r="E319" s="6">
        <v>347.3</v>
      </c>
      <c r="F319" s="6">
        <v>2900</v>
      </c>
      <c r="G319" s="24">
        <f>SUM(G320:G321)</f>
        <v>4084.5</v>
      </c>
      <c r="H319" s="6">
        <v>510</v>
      </c>
      <c r="I319" s="6">
        <v>510</v>
      </c>
      <c r="J319" s="6">
        <v>0</v>
      </c>
      <c r="K319" s="6" t="s">
        <v>196</v>
      </c>
    </row>
    <row r="320" spans="1:11" ht="15.75" x14ac:dyDescent="0.25">
      <c r="A320" s="7">
        <v>347</v>
      </c>
      <c r="B320" s="14" t="s">
        <v>26</v>
      </c>
      <c r="C320" s="6">
        <f t="shared" si="31"/>
        <v>4831.8</v>
      </c>
      <c r="D320" s="6">
        <v>0</v>
      </c>
      <c r="E320" s="6">
        <v>347.3</v>
      </c>
      <c r="F320" s="6">
        <v>1900</v>
      </c>
      <c r="G320" s="24">
        <f>G338</f>
        <v>2584.5</v>
      </c>
      <c r="H320" s="6">
        <v>0</v>
      </c>
      <c r="I320" s="6">
        <v>0</v>
      </c>
      <c r="J320" s="6">
        <v>0</v>
      </c>
      <c r="K320" s="6"/>
    </row>
    <row r="321" spans="1:11" ht="15.75" x14ac:dyDescent="0.25">
      <c r="A321" s="7">
        <v>348</v>
      </c>
      <c r="B321" s="14" t="s">
        <v>25</v>
      </c>
      <c r="C321" s="6">
        <f t="shared" si="31"/>
        <v>3520</v>
      </c>
      <c r="D321" s="6">
        <f>D325+D333+D337+D341</f>
        <v>0</v>
      </c>
      <c r="E321" s="6">
        <v>0</v>
      </c>
      <c r="F321" s="6">
        <v>1000</v>
      </c>
      <c r="G321" s="30">
        <v>1500</v>
      </c>
      <c r="H321" s="6">
        <v>510</v>
      </c>
      <c r="I321" s="6">
        <v>510</v>
      </c>
      <c r="J321" s="6">
        <v>0</v>
      </c>
      <c r="K321" s="6"/>
    </row>
    <row r="322" spans="1:11" ht="31.5" x14ac:dyDescent="0.25">
      <c r="A322" s="7">
        <v>349</v>
      </c>
      <c r="B322" s="17" t="s">
        <v>198</v>
      </c>
      <c r="C322" s="6">
        <f t="shared" si="31"/>
        <v>0</v>
      </c>
      <c r="D322" s="6"/>
      <c r="E322" s="6"/>
      <c r="F322" s="6"/>
      <c r="G322" s="24"/>
      <c r="H322" s="6"/>
      <c r="I322" s="6"/>
      <c r="J322" s="6"/>
      <c r="K322" s="6"/>
    </row>
    <row r="323" spans="1:11" ht="157.5" x14ac:dyDescent="0.25">
      <c r="A323" s="7">
        <v>350</v>
      </c>
      <c r="B323" s="17" t="s">
        <v>199</v>
      </c>
      <c r="C323" s="6">
        <f t="shared" si="31"/>
        <v>0</v>
      </c>
      <c r="D323" s="6"/>
      <c r="E323" s="6"/>
      <c r="F323" s="6"/>
      <c r="G323" s="24"/>
      <c r="H323" s="6"/>
      <c r="I323" s="6"/>
      <c r="J323" s="6"/>
      <c r="K323" s="6" t="s">
        <v>200</v>
      </c>
    </row>
    <row r="324" spans="1:11" ht="15.75" x14ac:dyDescent="0.25">
      <c r="A324" s="7">
        <v>351</v>
      </c>
      <c r="B324" s="17" t="s">
        <v>201</v>
      </c>
      <c r="C324" s="6">
        <f t="shared" si="31"/>
        <v>69.599999999999994</v>
      </c>
      <c r="D324" s="6">
        <f t="shared" ref="D324:J324" si="32">D325+D326</f>
        <v>0</v>
      </c>
      <c r="E324" s="6">
        <f t="shared" si="32"/>
        <v>69.599999999999994</v>
      </c>
      <c r="F324" s="6">
        <f t="shared" si="32"/>
        <v>0</v>
      </c>
      <c r="G324" s="24">
        <f t="shared" si="32"/>
        <v>0</v>
      </c>
      <c r="H324" s="6">
        <f t="shared" si="32"/>
        <v>0</v>
      </c>
      <c r="I324" s="6">
        <f t="shared" si="32"/>
        <v>0</v>
      </c>
      <c r="J324" s="6">
        <f t="shared" si="32"/>
        <v>0</v>
      </c>
      <c r="K324" s="6"/>
    </row>
    <row r="325" spans="1:11" ht="15.75" x14ac:dyDescent="0.25">
      <c r="A325" s="7">
        <v>352</v>
      </c>
      <c r="B325" s="17" t="s">
        <v>25</v>
      </c>
      <c r="C325" s="6">
        <f t="shared" si="31"/>
        <v>40</v>
      </c>
      <c r="D325" s="6">
        <v>0</v>
      </c>
      <c r="E325" s="6">
        <v>40</v>
      </c>
      <c r="F325" s="6">
        <v>0</v>
      </c>
      <c r="G325" s="24">
        <v>0</v>
      </c>
      <c r="H325" s="6">
        <v>0</v>
      </c>
      <c r="I325" s="6">
        <v>0</v>
      </c>
      <c r="J325" s="6">
        <v>0</v>
      </c>
      <c r="K325" s="6"/>
    </row>
    <row r="326" spans="1:11" ht="15.75" x14ac:dyDescent="0.25">
      <c r="A326" s="7">
        <v>353</v>
      </c>
      <c r="B326" s="17" t="s">
        <v>63</v>
      </c>
      <c r="C326" s="6">
        <f t="shared" si="31"/>
        <v>29.6</v>
      </c>
      <c r="D326" s="6">
        <v>0</v>
      </c>
      <c r="E326" s="6">
        <v>29.6</v>
      </c>
      <c r="F326" s="6">
        <v>0</v>
      </c>
      <c r="G326" s="24">
        <v>0</v>
      </c>
      <c r="H326" s="6">
        <v>0</v>
      </c>
      <c r="I326" s="6">
        <v>0</v>
      </c>
      <c r="J326" s="6">
        <v>0</v>
      </c>
      <c r="K326" s="6"/>
    </row>
    <row r="327" spans="1:11" ht="94.5" x14ac:dyDescent="0.25">
      <c r="A327" s="7">
        <v>354</v>
      </c>
      <c r="B327" s="17" t="s">
        <v>202</v>
      </c>
      <c r="C327" s="6">
        <f t="shared" si="31"/>
        <v>0</v>
      </c>
      <c r="D327" s="6"/>
      <c r="E327" s="6"/>
      <c r="F327" s="6"/>
      <c r="G327" s="24"/>
      <c r="H327" s="6"/>
      <c r="I327" s="6"/>
      <c r="J327" s="6"/>
      <c r="K327" s="6" t="s">
        <v>203</v>
      </c>
    </row>
    <row r="328" spans="1:11" ht="15.75" x14ac:dyDescent="0.25">
      <c r="A328" s="7">
        <v>355</v>
      </c>
      <c r="B328" s="17" t="s">
        <v>201</v>
      </c>
      <c r="C328" s="6">
        <f t="shared" si="31"/>
        <v>278.2</v>
      </c>
      <c r="D328" s="6">
        <f t="shared" ref="D328:J328" si="33">D329+D330</f>
        <v>0</v>
      </c>
      <c r="E328" s="6">
        <f t="shared" si="33"/>
        <v>278.2</v>
      </c>
      <c r="F328" s="6">
        <f t="shared" si="33"/>
        <v>0</v>
      </c>
      <c r="G328" s="24">
        <f t="shared" si="33"/>
        <v>0</v>
      </c>
      <c r="H328" s="6">
        <f t="shared" si="33"/>
        <v>0</v>
      </c>
      <c r="I328" s="6">
        <f t="shared" si="33"/>
        <v>0</v>
      </c>
      <c r="J328" s="6">
        <f t="shared" si="33"/>
        <v>0</v>
      </c>
      <c r="K328" s="6"/>
    </row>
    <row r="329" spans="1:11" ht="15.75" x14ac:dyDescent="0.25">
      <c r="A329" s="7">
        <v>356</v>
      </c>
      <c r="B329" s="17" t="s">
        <v>25</v>
      </c>
      <c r="C329" s="6">
        <f t="shared" si="31"/>
        <v>160</v>
      </c>
      <c r="D329" s="6">
        <v>0</v>
      </c>
      <c r="E329" s="6">
        <v>160</v>
      </c>
      <c r="F329" s="6">
        <v>0</v>
      </c>
      <c r="G329" s="24">
        <v>0</v>
      </c>
      <c r="H329" s="6">
        <v>0</v>
      </c>
      <c r="I329" s="6">
        <v>0</v>
      </c>
      <c r="J329" s="6">
        <v>0</v>
      </c>
      <c r="K329" s="6"/>
    </row>
    <row r="330" spans="1:11" ht="15.75" x14ac:dyDescent="0.25">
      <c r="A330" s="7">
        <v>357</v>
      </c>
      <c r="B330" s="17" t="s">
        <v>63</v>
      </c>
      <c r="C330" s="6">
        <f t="shared" si="31"/>
        <v>118.2</v>
      </c>
      <c r="D330" s="6">
        <v>0</v>
      </c>
      <c r="E330" s="6">
        <v>118.2</v>
      </c>
      <c r="F330" s="6">
        <v>0</v>
      </c>
      <c r="G330" s="24">
        <v>0</v>
      </c>
      <c r="H330" s="6">
        <v>0</v>
      </c>
      <c r="I330" s="6">
        <v>0</v>
      </c>
      <c r="J330" s="6">
        <v>0</v>
      </c>
      <c r="K330" s="6"/>
    </row>
    <row r="331" spans="1:11" ht="126" x14ac:dyDescent="0.25">
      <c r="A331" s="7">
        <v>358</v>
      </c>
      <c r="B331" s="17" t="s">
        <v>204</v>
      </c>
      <c r="C331" s="6">
        <f t="shared" si="31"/>
        <v>0</v>
      </c>
      <c r="D331" s="6"/>
      <c r="E331" s="6"/>
      <c r="F331" s="6"/>
      <c r="G331" s="24"/>
      <c r="H331" s="6"/>
      <c r="I331" s="6"/>
      <c r="J331" s="6"/>
      <c r="K331" s="6" t="s">
        <v>203</v>
      </c>
    </row>
    <row r="332" spans="1:11" ht="15.75" x14ac:dyDescent="0.25">
      <c r="A332" s="7">
        <v>359</v>
      </c>
      <c r="B332" s="17" t="s">
        <v>201</v>
      </c>
      <c r="C332" s="6">
        <f t="shared" si="31"/>
        <v>69.599999999999994</v>
      </c>
      <c r="D332" s="6">
        <f t="shared" ref="D332:J332" si="34">D333+D334</f>
        <v>0</v>
      </c>
      <c r="E332" s="6">
        <f t="shared" si="34"/>
        <v>69.599999999999994</v>
      </c>
      <c r="F332" s="6">
        <f t="shared" si="34"/>
        <v>0</v>
      </c>
      <c r="G332" s="24">
        <f t="shared" si="34"/>
        <v>0</v>
      </c>
      <c r="H332" s="6">
        <f t="shared" si="34"/>
        <v>0</v>
      </c>
      <c r="I332" s="6">
        <f t="shared" si="34"/>
        <v>0</v>
      </c>
      <c r="J332" s="6">
        <f t="shared" si="34"/>
        <v>0</v>
      </c>
      <c r="K332" s="6"/>
    </row>
    <row r="333" spans="1:11" ht="15.75" x14ac:dyDescent="0.25">
      <c r="A333" s="7">
        <v>360</v>
      </c>
      <c r="B333" s="17" t="s">
        <v>25</v>
      </c>
      <c r="C333" s="6">
        <f t="shared" si="31"/>
        <v>40</v>
      </c>
      <c r="D333" s="6">
        <v>0</v>
      </c>
      <c r="E333" s="6">
        <v>40</v>
      </c>
      <c r="F333" s="6">
        <v>0</v>
      </c>
      <c r="G333" s="24">
        <v>0</v>
      </c>
      <c r="H333" s="6">
        <v>0</v>
      </c>
      <c r="I333" s="6">
        <v>0</v>
      </c>
      <c r="J333" s="6">
        <v>0</v>
      </c>
      <c r="K333" s="6"/>
    </row>
    <row r="334" spans="1:11" ht="15.75" x14ac:dyDescent="0.25">
      <c r="A334" s="7">
        <v>361</v>
      </c>
      <c r="B334" s="17" t="s">
        <v>63</v>
      </c>
      <c r="C334" s="6">
        <f t="shared" si="31"/>
        <v>29.6</v>
      </c>
      <c r="D334" s="6">
        <v>0</v>
      </c>
      <c r="E334" s="6">
        <v>29.6</v>
      </c>
      <c r="F334" s="6">
        <v>0</v>
      </c>
      <c r="G334" s="24">
        <v>0</v>
      </c>
      <c r="H334" s="6">
        <v>0</v>
      </c>
      <c r="I334" s="6">
        <v>0</v>
      </c>
      <c r="J334" s="6">
        <v>0</v>
      </c>
      <c r="K334" s="6"/>
    </row>
    <row r="335" spans="1:11" ht="47.25" x14ac:dyDescent="0.25">
      <c r="A335" s="7">
        <v>362</v>
      </c>
      <c r="B335" s="17" t="s">
        <v>205</v>
      </c>
      <c r="C335" s="6">
        <f t="shared" si="31"/>
        <v>0</v>
      </c>
      <c r="D335" s="18"/>
      <c r="E335" s="6"/>
      <c r="F335" s="6"/>
      <c r="G335" s="24"/>
      <c r="H335" s="6"/>
      <c r="I335" s="6"/>
      <c r="J335" s="18"/>
      <c r="K335" s="6" t="s">
        <v>206</v>
      </c>
    </row>
    <row r="336" spans="1:11" ht="15.75" x14ac:dyDescent="0.25">
      <c r="A336" s="7">
        <v>363</v>
      </c>
      <c r="B336" s="17" t="s">
        <v>207</v>
      </c>
      <c r="C336" s="6">
        <f t="shared" si="31"/>
        <v>8914.4</v>
      </c>
      <c r="D336" s="6">
        <f t="shared" ref="D336:J336" si="35">D337+D338</f>
        <v>0</v>
      </c>
      <c r="E336" s="6">
        <f t="shared" si="35"/>
        <v>399.9</v>
      </c>
      <c r="F336" s="6">
        <f t="shared" si="35"/>
        <v>2900</v>
      </c>
      <c r="G336" s="24">
        <f>SUM(G337:G338)</f>
        <v>4084.5</v>
      </c>
      <c r="H336" s="6">
        <f t="shared" si="35"/>
        <v>510</v>
      </c>
      <c r="I336" s="6">
        <f t="shared" si="35"/>
        <v>510</v>
      </c>
      <c r="J336" s="6">
        <f t="shared" si="35"/>
        <v>510</v>
      </c>
      <c r="K336" s="6"/>
    </row>
    <row r="337" spans="1:11" ht="15.75" x14ac:dyDescent="0.25">
      <c r="A337" s="7">
        <v>364</v>
      </c>
      <c r="B337" s="17" t="s">
        <v>25</v>
      </c>
      <c r="C337" s="6">
        <f t="shared" si="31"/>
        <v>4260</v>
      </c>
      <c r="D337" s="6">
        <v>0</v>
      </c>
      <c r="E337" s="6">
        <v>230</v>
      </c>
      <c r="F337" s="6">
        <v>1000</v>
      </c>
      <c r="G337" s="24">
        <v>1500</v>
      </c>
      <c r="H337" s="6">
        <v>510</v>
      </c>
      <c r="I337" s="6">
        <v>510</v>
      </c>
      <c r="J337" s="6">
        <v>510</v>
      </c>
      <c r="K337" s="6"/>
    </row>
    <row r="338" spans="1:11" ht="15.75" x14ac:dyDescent="0.25">
      <c r="A338" s="7">
        <v>365</v>
      </c>
      <c r="B338" s="17" t="s">
        <v>63</v>
      </c>
      <c r="C338" s="6">
        <f t="shared" si="31"/>
        <v>4654.3999999999996</v>
      </c>
      <c r="D338" s="6">
        <v>0</v>
      </c>
      <c r="E338" s="6">
        <v>169.9</v>
      </c>
      <c r="F338" s="6">
        <v>1900</v>
      </c>
      <c r="G338" s="31">
        <v>2584.5</v>
      </c>
      <c r="H338" s="6">
        <v>0</v>
      </c>
      <c r="I338" s="6">
        <v>0</v>
      </c>
      <c r="J338" s="6">
        <v>0</v>
      </c>
      <c r="K338" s="6"/>
    </row>
    <row r="339" spans="1:11" ht="47.25" x14ac:dyDescent="0.25">
      <c r="A339" s="7">
        <v>366</v>
      </c>
      <c r="B339" s="19" t="s">
        <v>208</v>
      </c>
      <c r="C339" s="6">
        <f t="shared" si="31"/>
        <v>0</v>
      </c>
      <c r="D339" s="20"/>
      <c r="E339" s="20"/>
      <c r="F339" s="20"/>
      <c r="G339" s="28"/>
      <c r="H339" s="20"/>
      <c r="I339" s="20"/>
      <c r="J339" s="20"/>
      <c r="K339" s="6" t="s">
        <v>209</v>
      </c>
    </row>
    <row r="340" spans="1:11" ht="15.75" x14ac:dyDescent="0.25">
      <c r="A340" s="7">
        <v>367</v>
      </c>
      <c r="B340" s="17" t="s">
        <v>210</v>
      </c>
      <c r="C340" s="6">
        <f t="shared" si="31"/>
        <v>10</v>
      </c>
      <c r="D340" s="6">
        <f t="shared" ref="D340:J340" si="36">D341</f>
        <v>0</v>
      </c>
      <c r="E340" s="6">
        <f t="shared" si="36"/>
        <v>10</v>
      </c>
      <c r="F340" s="6">
        <f t="shared" si="36"/>
        <v>0</v>
      </c>
      <c r="G340" s="24">
        <f t="shared" si="36"/>
        <v>0</v>
      </c>
      <c r="H340" s="6">
        <f t="shared" si="36"/>
        <v>0</v>
      </c>
      <c r="I340" s="6">
        <f t="shared" si="36"/>
        <v>0</v>
      </c>
      <c r="J340" s="6">
        <f t="shared" si="36"/>
        <v>0</v>
      </c>
      <c r="K340" s="6"/>
    </row>
    <row r="341" spans="1:11" ht="15.75" x14ac:dyDescent="0.25">
      <c r="A341" s="7">
        <v>368</v>
      </c>
      <c r="B341" s="14" t="s">
        <v>10</v>
      </c>
      <c r="C341" s="6">
        <f>SUM(D341:J341)</f>
        <v>10</v>
      </c>
      <c r="D341" s="6">
        <v>0</v>
      </c>
      <c r="E341" s="6">
        <v>10</v>
      </c>
      <c r="F341" s="6">
        <v>0</v>
      </c>
      <c r="G341" s="24">
        <v>0</v>
      </c>
      <c r="H341" s="6">
        <v>0</v>
      </c>
      <c r="I341" s="6">
        <v>0</v>
      </c>
      <c r="J341" s="6">
        <v>0</v>
      </c>
      <c r="K341" s="6"/>
    </row>
    <row r="342" spans="1:11" ht="15.75" x14ac:dyDescent="0.25">
      <c r="A342" s="7">
        <v>369</v>
      </c>
      <c r="B342" s="152" t="s">
        <v>211</v>
      </c>
      <c r="C342" s="153"/>
      <c r="D342" s="153"/>
      <c r="E342" s="153"/>
      <c r="F342" s="153"/>
      <c r="G342" s="153"/>
      <c r="H342" s="153"/>
      <c r="I342" s="153"/>
      <c r="J342" s="154"/>
      <c r="K342" s="5"/>
    </row>
    <row r="343" spans="1:11" ht="31.5" x14ac:dyDescent="0.25">
      <c r="A343" s="7">
        <v>370</v>
      </c>
      <c r="B343" s="11" t="s">
        <v>15</v>
      </c>
      <c r="C343" s="6">
        <v>6600.91</v>
      </c>
      <c r="D343" s="6">
        <v>0</v>
      </c>
      <c r="E343" s="6">
        <v>6600.91</v>
      </c>
      <c r="F343" s="6">
        <v>0</v>
      </c>
      <c r="G343" s="24">
        <v>0</v>
      </c>
      <c r="H343" s="6">
        <v>0</v>
      </c>
      <c r="I343" s="6">
        <v>0</v>
      </c>
      <c r="J343" s="6">
        <v>0</v>
      </c>
      <c r="K343" s="6" t="s">
        <v>7</v>
      </c>
    </row>
    <row r="344" spans="1:11" ht="15.75" x14ac:dyDescent="0.25">
      <c r="A344" s="7">
        <v>371</v>
      </c>
      <c r="B344" s="11" t="s">
        <v>9</v>
      </c>
      <c r="C344" s="15">
        <v>4991.7</v>
      </c>
      <c r="D344" s="15">
        <v>0</v>
      </c>
      <c r="E344" s="15">
        <v>4991.7</v>
      </c>
      <c r="F344" s="15">
        <v>0</v>
      </c>
      <c r="G344" s="27">
        <v>0</v>
      </c>
      <c r="H344" s="15">
        <v>0</v>
      </c>
      <c r="I344" s="15">
        <v>0</v>
      </c>
      <c r="J344" s="15">
        <v>0</v>
      </c>
      <c r="K344" s="6" t="s">
        <v>7</v>
      </c>
    </row>
    <row r="345" spans="1:11" ht="15.75" x14ac:dyDescent="0.25">
      <c r="A345" s="7">
        <v>372</v>
      </c>
      <c r="B345" s="11" t="s">
        <v>10</v>
      </c>
      <c r="C345" s="15">
        <v>1609.21</v>
      </c>
      <c r="D345" s="15">
        <v>0</v>
      </c>
      <c r="E345" s="15">
        <v>1609.21</v>
      </c>
      <c r="F345" s="15">
        <v>0</v>
      </c>
      <c r="G345" s="27">
        <v>0</v>
      </c>
      <c r="H345" s="15">
        <v>0</v>
      </c>
      <c r="I345" s="15">
        <v>0</v>
      </c>
      <c r="J345" s="15">
        <v>0</v>
      </c>
      <c r="K345" s="6" t="s">
        <v>7</v>
      </c>
    </row>
    <row r="346" spans="1:11" ht="15.75" x14ac:dyDescent="0.25">
      <c r="A346" s="7">
        <v>373</v>
      </c>
      <c r="B346" s="145" t="s">
        <v>16</v>
      </c>
      <c r="C346" s="146"/>
      <c r="D346" s="146"/>
      <c r="E346" s="146"/>
      <c r="F346" s="146"/>
      <c r="G346" s="146"/>
      <c r="H346" s="146"/>
      <c r="I346" s="146"/>
      <c r="J346" s="147"/>
      <c r="K346" s="5"/>
    </row>
    <row r="347" spans="1:11" ht="31.5" x14ac:dyDescent="0.25">
      <c r="A347" s="7">
        <v>374</v>
      </c>
      <c r="B347" s="39" t="s">
        <v>45</v>
      </c>
      <c r="C347" s="47">
        <v>6600.91</v>
      </c>
      <c r="D347" s="47">
        <v>0</v>
      </c>
      <c r="E347" s="47">
        <v>6600.91</v>
      </c>
      <c r="F347" s="47">
        <v>0</v>
      </c>
      <c r="G347" s="48">
        <v>0</v>
      </c>
      <c r="H347" s="47">
        <v>0</v>
      </c>
      <c r="I347" s="47">
        <v>0</v>
      </c>
      <c r="J347" s="47">
        <v>0</v>
      </c>
      <c r="K347" s="6" t="s">
        <v>7</v>
      </c>
    </row>
    <row r="348" spans="1:11" ht="15.75" x14ac:dyDescent="0.25">
      <c r="A348" s="7">
        <v>375</v>
      </c>
      <c r="B348" s="39" t="s">
        <v>9</v>
      </c>
      <c r="C348" s="47">
        <v>4991.7</v>
      </c>
      <c r="D348" s="47">
        <v>0</v>
      </c>
      <c r="E348" s="47">
        <v>4991.7</v>
      </c>
      <c r="F348" s="47">
        <v>0</v>
      </c>
      <c r="G348" s="48">
        <v>0</v>
      </c>
      <c r="H348" s="47">
        <v>0</v>
      </c>
      <c r="I348" s="47">
        <v>0</v>
      </c>
      <c r="J348" s="47">
        <v>0</v>
      </c>
      <c r="K348" s="6" t="s">
        <v>7</v>
      </c>
    </row>
    <row r="349" spans="1:11" ht="15.75" x14ac:dyDescent="0.25">
      <c r="A349" s="7">
        <v>376</v>
      </c>
      <c r="B349" s="39" t="s">
        <v>10</v>
      </c>
      <c r="C349" s="47">
        <v>1609.21</v>
      </c>
      <c r="D349" s="47">
        <v>0</v>
      </c>
      <c r="E349" s="47">
        <v>1609.21</v>
      </c>
      <c r="F349" s="47">
        <v>0</v>
      </c>
      <c r="G349" s="48">
        <v>0</v>
      </c>
      <c r="H349" s="47">
        <v>0</v>
      </c>
      <c r="I349" s="47">
        <v>0</v>
      </c>
      <c r="J349" s="47">
        <v>0</v>
      </c>
      <c r="K349" s="6" t="s">
        <v>7</v>
      </c>
    </row>
    <row r="350" spans="1:11" ht="141.75" x14ac:dyDescent="0.25">
      <c r="A350" s="7">
        <v>377</v>
      </c>
      <c r="B350" s="11" t="s">
        <v>212</v>
      </c>
      <c r="C350" s="6">
        <v>1609.21</v>
      </c>
      <c r="D350" s="6">
        <v>0</v>
      </c>
      <c r="E350" s="6">
        <v>1609.21</v>
      </c>
      <c r="F350" s="6">
        <v>0</v>
      </c>
      <c r="G350" s="24">
        <v>0</v>
      </c>
      <c r="H350" s="6">
        <v>0</v>
      </c>
      <c r="I350" s="6">
        <v>0</v>
      </c>
      <c r="J350" s="6">
        <v>0</v>
      </c>
      <c r="K350" s="6" t="s">
        <v>213</v>
      </c>
    </row>
    <row r="351" spans="1:11" ht="15.75" x14ac:dyDescent="0.25">
      <c r="A351" s="7">
        <v>378</v>
      </c>
      <c r="B351" s="11" t="s">
        <v>10</v>
      </c>
      <c r="C351" s="6">
        <v>1609.21</v>
      </c>
      <c r="D351" s="6">
        <v>0</v>
      </c>
      <c r="E351" s="6">
        <v>1609.21</v>
      </c>
      <c r="F351" s="6">
        <v>0</v>
      </c>
      <c r="G351" s="24">
        <v>0</v>
      </c>
      <c r="H351" s="6">
        <v>0</v>
      </c>
      <c r="I351" s="6">
        <v>0</v>
      </c>
      <c r="J351" s="6">
        <v>0</v>
      </c>
      <c r="K351" s="6"/>
    </row>
    <row r="352" spans="1:11" ht="126" x14ac:dyDescent="0.25">
      <c r="A352" s="7">
        <v>379</v>
      </c>
      <c r="B352" s="11" t="s">
        <v>214</v>
      </c>
      <c r="C352" s="6">
        <v>4991.7</v>
      </c>
      <c r="D352" s="6">
        <v>0</v>
      </c>
      <c r="E352" s="6">
        <v>4991.7</v>
      </c>
      <c r="F352" s="6">
        <v>0</v>
      </c>
      <c r="G352" s="24">
        <v>0</v>
      </c>
      <c r="H352" s="6">
        <v>0</v>
      </c>
      <c r="I352" s="6">
        <v>0</v>
      </c>
      <c r="J352" s="6">
        <v>0</v>
      </c>
      <c r="K352" s="6" t="s">
        <v>213</v>
      </c>
    </row>
    <row r="353" spans="1:11" ht="15.75" x14ac:dyDescent="0.25">
      <c r="A353" s="7">
        <v>380</v>
      </c>
      <c r="B353" s="21" t="s">
        <v>63</v>
      </c>
      <c r="C353" s="6">
        <v>4991.7</v>
      </c>
      <c r="D353" s="6">
        <v>0</v>
      </c>
      <c r="E353" s="6">
        <v>4991.7</v>
      </c>
      <c r="F353" s="20">
        <v>0</v>
      </c>
      <c r="G353" s="28">
        <v>0</v>
      </c>
      <c r="H353" s="20">
        <v>0</v>
      </c>
      <c r="I353" s="20">
        <v>0</v>
      </c>
      <c r="J353" s="20">
        <v>0</v>
      </c>
      <c r="K353" s="6"/>
    </row>
    <row r="354" spans="1:11" ht="15.75" x14ac:dyDescent="0.25">
      <c r="A354" s="7">
        <v>381</v>
      </c>
      <c r="B354" s="152" t="s">
        <v>215</v>
      </c>
      <c r="C354" s="153"/>
      <c r="D354" s="153"/>
      <c r="E354" s="153"/>
      <c r="F354" s="153"/>
      <c r="G354" s="153"/>
      <c r="H354" s="153"/>
      <c r="I354" s="153"/>
      <c r="J354" s="154"/>
      <c r="K354" s="5"/>
    </row>
    <row r="355" spans="1:11" ht="31.5" x14ac:dyDescent="0.25">
      <c r="A355" s="7">
        <v>382</v>
      </c>
      <c r="B355" s="11" t="s">
        <v>43</v>
      </c>
      <c r="C355" s="6">
        <f t="shared" ref="C355:C368" si="37">SUM(D355:J355)</f>
        <v>11446.312000000002</v>
      </c>
      <c r="D355" s="6">
        <v>0</v>
      </c>
      <c r="E355" s="6">
        <v>3039.49</v>
      </c>
      <c r="F355" s="6">
        <v>3112.78</v>
      </c>
      <c r="G355" s="24">
        <f>SUM(G356:G358)</f>
        <v>1827.8419999999999</v>
      </c>
      <c r="H355" s="6">
        <v>1280</v>
      </c>
      <c r="I355" s="6">
        <v>1280</v>
      </c>
      <c r="J355" s="6">
        <v>906.2</v>
      </c>
      <c r="K355" s="6" t="s">
        <v>7</v>
      </c>
    </row>
    <row r="356" spans="1:11" ht="15.75" x14ac:dyDescent="0.25">
      <c r="A356" s="7">
        <v>383</v>
      </c>
      <c r="B356" s="11" t="s">
        <v>44</v>
      </c>
      <c r="C356" s="6">
        <f t="shared" si="37"/>
        <v>1215.0999999999999</v>
      </c>
      <c r="D356" s="6">
        <v>0</v>
      </c>
      <c r="E356" s="6">
        <v>460.8</v>
      </c>
      <c r="F356" s="6">
        <v>754.3</v>
      </c>
      <c r="G356" s="24">
        <v>0</v>
      </c>
      <c r="H356" s="6">
        <v>0</v>
      </c>
      <c r="I356" s="6">
        <v>0</v>
      </c>
      <c r="J356" s="6">
        <v>0</v>
      </c>
      <c r="K356" s="6" t="s">
        <v>7</v>
      </c>
    </row>
    <row r="357" spans="1:11" ht="15.75" x14ac:dyDescent="0.25">
      <c r="A357" s="7">
        <v>384</v>
      </c>
      <c r="B357" s="11" t="s">
        <v>9</v>
      </c>
      <c r="C357" s="6">
        <f t="shared" si="37"/>
        <v>3754.8999999999996</v>
      </c>
      <c r="D357" s="6">
        <v>0</v>
      </c>
      <c r="E357" s="6">
        <v>1528.3</v>
      </c>
      <c r="F357" s="6">
        <v>793.3</v>
      </c>
      <c r="G357" s="24">
        <f>G362</f>
        <v>1433.3</v>
      </c>
      <c r="H357" s="6">
        <v>0</v>
      </c>
      <c r="I357" s="6">
        <v>0</v>
      </c>
      <c r="J357" s="6">
        <v>0</v>
      </c>
      <c r="K357" s="6" t="s">
        <v>7</v>
      </c>
    </row>
    <row r="358" spans="1:11" ht="15.75" x14ac:dyDescent="0.25">
      <c r="A358" s="7">
        <v>385</v>
      </c>
      <c r="B358" s="11" t="s">
        <v>10</v>
      </c>
      <c r="C358" s="6">
        <f t="shared" si="37"/>
        <v>6476.3119999999999</v>
      </c>
      <c r="D358" s="6">
        <v>0</v>
      </c>
      <c r="E358" s="6">
        <v>1050.3900000000001</v>
      </c>
      <c r="F358" s="6">
        <v>1565.18</v>
      </c>
      <c r="G358" s="24">
        <f>G363</f>
        <v>394.54199999999997</v>
      </c>
      <c r="H358" s="6">
        <v>1280</v>
      </c>
      <c r="I358" s="6">
        <v>1280</v>
      </c>
      <c r="J358" s="6">
        <v>906.2</v>
      </c>
      <c r="K358" s="6" t="s">
        <v>7</v>
      </c>
    </row>
    <row r="359" spans="1:11" ht="15.75" x14ac:dyDescent="0.25">
      <c r="A359" s="7">
        <v>386</v>
      </c>
      <c r="B359" s="145" t="s">
        <v>16</v>
      </c>
      <c r="C359" s="146"/>
      <c r="D359" s="146"/>
      <c r="E359" s="146"/>
      <c r="F359" s="146"/>
      <c r="G359" s="146"/>
      <c r="H359" s="146"/>
      <c r="I359" s="146"/>
      <c r="J359" s="147"/>
      <c r="K359" s="5"/>
    </row>
    <row r="360" spans="1:11" ht="31.5" x14ac:dyDescent="0.25">
      <c r="A360" s="7">
        <v>387</v>
      </c>
      <c r="B360" s="39" t="s">
        <v>45</v>
      </c>
      <c r="C360" s="37">
        <f t="shared" si="37"/>
        <v>11446.312000000002</v>
      </c>
      <c r="D360" s="37">
        <v>0</v>
      </c>
      <c r="E360" s="37">
        <v>3039.49</v>
      </c>
      <c r="F360" s="37">
        <v>3112.78</v>
      </c>
      <c r="G360" s="40">
        <f>SUM(G361:G363)</f>
        <v>1827.8419999999999</v>
      </c>
      <c r="H360" s="37">
        <v>1280</v>
      </c>
      <c r="I360" s="37">
        <v>1280</v>
      </c>
      <c r="J360" s="37">
        <v>906.2</v>
      </c>
      <c r="K360" s="6" t="s">
        <v>7</v>
      </c>
    </row>
    <row r="361" spans="1:11" ht="15.75" x14ac:dyDescent="0.25">
      <c r="A361" s="7">
        <v>388</v>
      </c>
      <c r="B361" s="39" t="s">
        <v>44</v>
      </c>
      <c r="C361" s="37">
        <f t="shared" si="37"/>
        <v>1215.0999999999999</v>
      </c>
      <c r="D361" s="37">
        <v>0</v>
      </c>
      <c r="E361" s="37">
        <v>460.8</v>
      </c>
      <c r="F361" s="37">
        <v>754.3</v>
      </c>
      <c r="G361" s="40">
        <v>0</v>
      </c>
      <c r="H361" s="37">
        <v>0</v>
      </c>
      <c r="I361" s="37">
        <v>0</v>
      </c>
      <c r="J361" s="37">
        <v>0</v>
      </c>
      <c r="K361" s="6" t="s">
        <v>7</v>
      </c>
    </row>
    <row r="362" spans="1:11" ht="15.75" x14ac:dyDescent="0.25">
      <c r="A362" s="7">
        <v>389</v>
      </c>
      <c r="B362" s="39" t="s">
        <v>9</v>
      </c>
      <c r="C362" s="37">
        <f t="shared" si="37"/>
        <v>2961.6</v>
      </c>
      <c r="D362" s="37">
        <v>0</v>
      </c>
      <c r="E362" s="37">
        <v>1528.3</v>
      </c>
      <c r="F362" s="37">
        <v>0</v>
      </c>
      <c r="G362" s="40">
        <f>G368</f>
        <v>1433.3</v>
      </c>
      <c r="H362" s="37">
        <v>0</v>
      </c>
      <c r="I362" s="37">
        <v>0</v>
      </c>
      <c r="J362" s="37">
        <v>0</v>
      </c>
      <c r="K362" s="6" t="s">
        <v>7</v>
      </c>
    </row>
    <row r="363" spans="1:11" ht="15.75" x14ac:dyDescent="0.25">
      <c r="A363" s="7">
        <v>390</v>
      </c>
      <c r="B363" s="39" t="s">
        <v>10</v>
      </c>
      <c r="C363" s="37">
        <f t="shared" si="37"/>
        <v>6476.3119999999999</v>
      </c>
      <c r="D363" s="37">
        <v>0</v>
      </c>
      <c r="E363" s="37">
        <v>1050.3900000000001</v>
      </c>
      <c r="F363" s="37">
        <v>1565.18</v>
      </c>
      <c r="G363" s="40">
        <f>G367</f>
        <v>394.54199999999997</v>
      </c>
      <c r="H363" s="37">
        <v>1280</v>
      </c>
      <c r="I363" s="37">
        <v>1280</v>
      </c>
      <c r="J363" s="37">
        <v>906.2</v>
      </c>
      <c r="K363" s="6" t="s">
        <v>7</v>
      </c>
    </row>
    <row r="364" spans="1:11" ht="78.75" x14ac:dyDescent="0.25">
      <c r="A364" s="7">
        <v>391</v>
      </c>
      <c r="B364" s="11" t="s">
        <v>216</v>
      </c>
      <c r="C364" s="6">
        <f t="shared" si="37"/>
        <v>1050.3900000000001</v>
      </c>
      <c r="D364" s="6">
        <v>0</v>
      </c>
      <c r="E364" s="6">
        <v>1050.3900000000001</v>
      </c>
      <c r="F364" s="6">
        <v>0</v>
      </c>
      <c r="G364" s="24">
        <v>0</v>
      </c>
      <c r="H364" s="6">
        <v>0</v>
      </c>
      <c r="I364" s="6">
        <v>0</v>
      </c>
      <c r="J364" s="6">
        <v>0</v>
      </c>
      <c r="K364" s="6" t="s">
        <v>217</v>
      </c>
    </row>
    <row r="365" spans="1:11" ht="15.75" x14ac:dyDescent="0.25">
      <c r="A365" s="7">
        <v>392</v>
      </c>
      <c r="B365" s="11" t="s">
        <v>25</v>
      </c>
      <c r="C365" s="6">
        <f t="shared" si="37"/>
        <v>1050.3900000000001</v>
      </c>
      <c r="D365" s="6">
        <v>0</v>
      </c>
      <c r="E365" s="6">
        <v>1050.3900000000001</v>
      </c>
      <c r="F365" s="6">
        <v>0</v>
      </c>
      <c r="G365" s="30">
        <v>0</v>
      </c>
      <c r="H365" s="6">
        <v>0</v>
      </c>
      <c r="I365" s="6">
        <v>0</v>
      </c>
      <c r="J365" s="6">
        <v>0</v>
      </c>
      <c r="K365" s="6"/>
    </row>
    <row r="366" spans="1:11" ht="78.75" x14ac:dyDescent="0.25">
      <c r="A366" s="7">
        <v>393</v>
      </c>
      <c r="B366" s="11" t="s">
        <v>218</v>
      </c>
      <c r="C366" s="6">
        <f t="shared" si="37"/>
        <v>10395.922</v>
      </c>
      <c r="D366" s="6">
        <v>0</v>
      </c>
      <c r="E366" s="6">
        <v>1989.1</v>
      </c>
      <c r="F366" s="6">
        <v>3112.78</v>
      </c>
      <c r="G366" s="24">
        <f>SUM(G367:G369)</f>
        <v>1827.8419999999999</v>
      </c>
      <c r="H366" s="6">
        <v>1280</v>
      </c>
      <c r="I366" s="6">
        <v>1280</v>
      </c>
      <c r="J366" s="6">
        <v>906.2</v>
      </c>
      <c r="K366" s="6" t="s">
        <v>217</v>
      </c>
    </row>
    <row r="367" spans="1:11" ht="15.75" x14ac:dyDescent="0.25">
      <c r="A367" s="7">
        <v>394</v>
      </c>
      <c r="B367" s="11" t="s">
        <v>10</v>
      </c>
      <c r="C367" s="6">
        <f t="shared" si="37"/>
        <v>5425.9219999999996</v>
      </c>
      <c r="D367" s="6">
        <v>0</v>
      </c>
      <c r="E367" s="6">
        <v>0</v>
      </c>
      <c r="F367" s="6">
        <v>1565.18</v>
      </c>
      <c r="G367" s="54">
        <v>394.54199999999997</v>
      </c>
      <c r="H367" s="6">
        <v>1280</v>
      </c>
      <c r="I367" s="6">
        <v>1280</v>
      </c>
      <c r="J367" s="6">
        <v>906.2</v>
      </c>
      <c r="K367" s="6"/>
    </row>
    <row r="368" spans="1:11" ht="15.75" x14ac:dyDescent="0.25">
      <c r="A368" s="7">
        <v>395</v>
      </c>
      <c r="B368" s="11" t="s">
        <v>26</v>
      </c>
      <c r="C368" s="6">
        <f t="shared" si="37"/>
        <v>3754.8999999999996</v>
      </c>
      <c r="D368" s="6">
        <v>0</v>
      </c>
      <c r="E368" s="6">
        <v>1528.3</v>
      </c>
      <c r="F368" s="6">
        <v>793.3</v>
      </c>
      <c r="G368" s="52">
        <v>1433.3</v>
      </c>
      <c r="H368" s="6">
        <v>0</v>
      </c>
      <c r="I368" s="6">
        <v>0</v>
      </c>
      <c r="J368" s="6">
        <v>0</v>
      </c>
      <c r="K368" s="6"/>
    </row>
    <row r="369" spans="1:11" ht="15.75" x14ac:dyDescent="0.25">
      <c r="A369" s="7">
        <v>396</v>
      </c>
      <c r="B369" s="11" t="s">
        <v>12</v>
      </c>
      <c r="C369" s="6">
        <f>SUM(D369:J369)</f>
        <v>1215.0999999999999</v>
      </c>
      <c r="D369" s="6">
        <v>0</v>
      </c>
      <c r="E369" s="6">
        <v>460.8</v>
      </c>
      <c r="F369" s="6">
        <v>754.3</v>
      </c>
      <c r="G369" s="24">
        <v>0</v>
      </c>
      <c r="H369" s="6">
        <v>0</v>
      </c>
      <c r="I369" s="6">
        <v>0</v>
      </c>
      <c r="J369" s="6">
        <v>0</v>
      </c>
      <c r="K369" s="6"/>
    </row>
    <row r="370" spans="1:11" ht="15.75" x14ac:dyDescent="0.25">
      <c r="A370" s="7">
        <v>397</v>
      </c>
      <c r="B370" s="152" t="s">
        <v>219</v>
      </c>
      <c r="C370" s="153"/>
      <c r="D370" s="153"/>
      <c r="E370" s="153"/>
      <c r="F370" s="153"/>
      <c r="G370" s="153"/>
      <c r="H370" s="153"/>
      <c r="I370" s="153"/>
      <c r="J370" s="154"/>
      <c r="K370" s="6"/>
    </row>
    <row r="371" spans="1:11" ht="31.5" x14ac:dyDescent="0.25">
      <c r="A371" s="7">
        <v>398</v>
      </c>
      <c r="B371" s="11" t="s">
        <v>43</v>
      </c>
      <c r="C371" s="6">
        <f>SUM(D371:J371)</f>
        <v>0</v>
      </c>
      <c r="D371" s="6">
        <v>0</v>
      </c>
      <c r="E371" s="6">
        <v>0</v>
      </c>
      <c r="F371" s="6">
        <v>0</v>
      </c>
      <c r="G371" s="24">
        <f>G372+G373+G374</f>
        <v>0</v>
      </c>
      <c r="H371" s="6">
        <v>0</v>
      </c>
      <c r="I371" s="6">
        <v>0</v>
      </c>
      <c r="J371" s="6">
        <v>0</v>
      </c>
      <c r="K371" s="5"/>
    </row>
    <row r="372" spans="1:11" ht="15.75" x14ac:dyDescent="0.25">
      <c r="A372" s="7">
        <v>399</v>
      </c>
      <c r="B372" s="11" t="s">
        <v>44</v>
      </c>
      <c r="C372" s="6">
        <v>0</v>
      </c>
      <c r="D372" s="6">
        <v>0</v>
      </c>
      <c r="E372" s="6">
        <v>0</v>
      </c>
      <c r="F372" s="6">
        <v>0</v>
      </c>
      <c r="G372" s="24">
        <v>0</v>
      </c>
      <c r="H372" s="6">
        <v>0</v>
      </c>
      <c r="I372" s="6">
        <v>0</v>
      </c>
      <c r="J372" s="6">
        <v>0</v>
      </c>
      <c r="K372" s="6" t="s">
        <v>7</v>
      </c>
    </row>
    <row r="373" spans="1:11" ht="15.75" x14ac:dyDescent="0.25">
      <c r="A373" s="7">
        <v>400</v>
      </c>
      <c r="B373" s="11" t="s">
        <v>9</v>
      </c>
      <c r="C373" s="6">
        <v>0</v>
      </c>
      <c r="D373" s="6">
        <v>0</v>
      </c>
      <c r="E373" s="6">
        <v>0</v>
      </c>
      <c r="F373" s="6">
        <v>0</v>
      </c>
      <c r="G373" s="24">
        <v>0</v>
      </c>
      <c r="H373" s="6">
        <v>0</v>
      </c>
      <c r="I373" s="6">
        <v>0</v>
      </c>
      <c r="J373" s="6">
        <v>0</v>
      </c>
      <c r="K373" s="6" t="s">
        <v>7</v>
      </c>
    </row>
    <row r="374" spans="1:11" ht="15.75" x14ac:dyDescent="0.25">
      <c r="A374" s="7">
        <v>401</v>
      </c>
      <c r="B374" s="11" t="s">
        <v>10</v>
      </c>
      <c r="C374" s="6">
        <f>SUM(D374:J374)</f>
        <v>0</v>
      </c>
      <c r="D374" s="6">
        <v>0</v>
      </c>
      <c r="E374" s="6">
        <v>0</v>
      </c>
      <c r="F374" s="6">
        <v>0</v>
      </c>
      <c r="G374" s="24">
        <f>G379</f>
        <v>0</v>
      </c>
      <c r="H374" s="6">
        <v>0</v>
      </c>
      <c r="I374" s="6">
        <v>0</v>
      </c>
      <c r="J374" s="6">
        <v>0</v>
      </c>
      <c r="K374" s="6" t="s">
        <v>7</v>
      </c>
    </row>
    <row r="375" spans="1:11" ht="15.75" x14ac:dyDescent="0.25">
      <c r="A375" s="7">
        <v>402</v>
      </c>
      <c r="B375" s="145" t="s">
        <v>16</v>
      </c>
      <c r="C375" s="146"/>
      <c r="D375" s="146"/>
      <c r="E375" s="146"/>
      <c r="F375" s="146"/>
      <c r="G375" s="146"/>
      <c r="H375" s="146"/>
      <c r="I375" s="146"/>
      <c r="J375" s="147"/>
      <c r="K375" s="6" t="s">
        <v>7</v>
      </c>
    </row>
    <row r="376" spans="1:11" ht="31.5" x14ac:dyDescent="0.25">
      <c r="A376" s="7">
        <v>403</v>
      </c>
      <c r="B376" s="39" t="s">
        <v>45</v>
      </c>
      <c r="C376" s="37">
        <f>SUM(D376:J376)</f>
        <v>0</v>
      </c>
      <c r="D376" s="37">
        <v>0</v>
      </c>
      <c r="E376" s="37">
        <v>0</v>
      </c>
      <c r="F376" s="37">
        <v>0</v>
      </c>
      <c r="G376" s="40">
        <f>G377+G378+G379</f>
        <v>0</v>
      </c>
      <c r="H376" s="37">
        <v>0</v>
      </c>
      <c r="I376" s="37">
        <v>0</v>
      </c>
      <c r="J376" s="37">
        <v>0</v>
      </c>
      <c r="K376" s="5"/>
    </row>
    <row r="377" spans="1:11" ht="15.75" x14ac:dyDescent="0.25">
      <c r="A377" s="7">
        <v>404</v>
      </c>
      <c r="B377" s="39" t="s">
        <v>44</v>
      </c>
      <c r="C377" s="37">
        <v>0</v>
      </c>
      <c r="D377" s="37">
        <v>0</v>
      </c>
      <c r="E377" s="37">
        <v>0</v>
      </c>
      <c r="F377" s="37">
        <v>0</v>
      </c>
      <c r="G377" s="40">
        <v>0</v>
      </c>
      <c r="H377" s="37">
        <v>0</v>
      </c>
      <c r="I377" s="37">
        <v>0</v>
      </c>
      <c r="J377" s="37">
        <v>0</v>
      </c>
      <c r="K377" s="6" t="s">
        <v>7</v>
      </c>
    </row>
    <row r="378" spans="1:11" ht="15.75" x14ac:dyDescent="0.25">
      <c r="A378" s="7">
        <v>405</v>
      </c>
      <c r="B378" s="39" t="s">
        <v>9</v>
      </c>
      <c r="C378" s="37">
        <v>0</v>
      </c>
      <c r="D378" s="37">
        <v>0</v>
      </c>
      <c r="E378" s="37">
        <v>0</v>
      </c>
      <c r="F378" s="37">
        <v>0</v>
      </c>
      <c r="G378" s="40">
        <v>0</v>
      </c>
      <c r="H378" s="37">
        <v>0</v>
      </c>
      <c r="I378" s="37">
        <v>0</v>
      </c>
      <c r="J378" s="37">
        <v>0</v>
      </c>
      <c r="K378" s="6" t="s">
        <v>7</v>
      </c>
    </row>
    <row r="379" spans="1:11" ht="15.75" x14ac:dyDescent="0.25">
      <c r="A379" s="7">
        <v>406</v>
      </c>
      <c r="B379" s="39" t="s">
        <v>10</v>
      </c>
      <c r="C379" s="37">
        <f>SUM(D379:J379)</f>
        <v>0</v>
      </c>
      <c r="D379" s="37">
        <v>0</v>
      </c>
      <c r="E379" s="37">
        <v>0</v>
      </c>
      <c r="F379" s="37">
        <v>0</v>
      </c>
      <c r="G379" s="40">
        <f>G382+G384</f>
        <v>0</v>
      </c>
      <c r="H379" s="37">
        <v>0</v>
      </c>
      <c r="I379" s="37">
        <v>0</v>
      </c>
      <c r="J379" s="37">
        <v>0</v>
      </c>
      <c r="K379" s="6" t="s">
        <v>7</v>
      </c>
    </row>
    <row r="380" spans="1:11" ht="94.5" x14ac:dyDescent="0.25">
      <c r="A380" s="7">
        <v>407</v>
      </c>
      <c r="B380" s="11" t="s">
        <v>220</v>
      </c>
      <c r="C380" s="6">
        <v>0</v>
      </c>
      <c r="D380" s="6">
        <v>0</v>
      </c>
      <c r="E380" s="6">
        <v>0</v>
      </c>
      <c r="F380" s="6">
        <v>0</v>
      </c>
      <c r="G380" s="24">
        <v>0</v>
      </c>
      <c r="H380" s="6">
        <v>0</v>
      </c>
      <c r="I380" s="6">
        <v>0</v>
      </c>
      <c r="J380" s="6">
        <v>0</v>
      </c>
      <c r="K380" s="6" t="s">
        <v>7</v>
      </c>
    </row>
    <row r="381" spans="1:11" ht="31.5" x14ac:dyDescent="0.25">
      <c r="A381" s="7">
        <v>408</v>
      </c>
      <c r="B381" s="11" t="s">
        <v>63</v>
      </c>
      <c r="C381" s="6">
        <v>0</v>
      </c>
      <c r="D381" s="6">
        <v>0</v>
      </c>
      <c r="E381" s="6">
        <v>0</v>
      </c>
      <c r="F381" s="6">
        <v>0</v>
      </c>
      <c r="G381" s="24">
        <v>0</v>
      </c>
      <c r="H381" s="6">
        <v>0</v>
      </c>
      <c r="I381" s="6">
        <v>0</v>
      </c>
      <c r="J381" s="6">
        <v>0</v>
      </c>
      <c r="K381" s="6" t="s">
        <v>221</v>
      </c>
    </row>
    <row r="382" spans="1:11" ht="15.75" x14ac:dyDescent="0.25">
      <c r="A382" s="7">
        <v>409</v>
      </c>
      <c r="B382" s="11" t="s">
        <v>10</v>
      </c>
      <c r="C382" s="6">
        <f>SUM(D382:J382)</f>
        <v>0</v>
      </c>
      <c r="D382" s="6">
        <v>0</v>
      </c>
      <c r="E382" s="6">
        <v>0</v>
      </c>
      <c r="F382" s="6">
        <v>0</v>
      </c>
      <c r="G382" s="30">
        <v>0</v>
      </c>
      <c r="H382" s="6">
        <v>0</v>
      </c>
      <c r="I382" s="6">
        <v>0</v>
      </c>
      <c r="J382" s="6">
        <v>0</v>
      </c>
      <c r="K382" s="6"/>
    </row>
    <row r="383" spans="1:11" ht="94.5" x14ac:dyDescent="0.25">
      <c r="A383" s="7">
        <v>410</v>
      </c>
      <c r="B383" s="11" t="s">
        <v>222</v>
      </c>
      <c r="C383" s="6">
        <f>SUM(D383:J383)</f>
        <v>0</v>
      </c>
      <c r="D383" s="6">
        <v>0</v>
      </c>
      <c r="E383" s="6">
        <v>0</v>
      </c>
      <c r="F383" s="6">
        <v>0</v>
      </c>
      <c r="G383" s="24">
        <f>G384</f>
        <v>0</v>
      </c>
      <c r="H383" s="6">
        <v>0</v>
      </c>
      <c r="I383" s="6">
        <v>0</v>
      </c>
      <c r="J383" s="6">
        <v>0</v>
      </c>
      <c r="K383" s="6"/>
    </row>
    <row r="384" spans="1:11" ht="31.5" x14ac:dyDescent="0.25">
      <c r="A384" s="7">
        <v>411</v>
      </c>
      <c r="B384" s="11" t="s">
        <v>10</v>
      </c>
      <c r="C384" s="6">
        <f>SUM(D384:J384)</f>
        <v>0</v>
      </c>
      <c r="D384" s="6">
        <v>0</v>
      </c>
      <c r="E384" s="6">
        <v>0</v>
      </c>
      <c r="F384" s="6">
        <v>0</v>
      </c>
      <c r="G384" s="30">
        <v>0</v>
      </c>
      <c r="H384" s="6">
        <v>0</v>
      </c>
      <c r="I384" s="6">
        <v>0</v>
      </c>
      <c r="J384" s="6">
        <v>0</v>
      </c>
      <c r="K384" s="6" t="s">
        <v>223</v>
      </c>
    </row>
  </sheetData>
  <mergeCells count="38">
    <mergeCell ref="B370:J370"/>
    <mergeCell ref="B375:J375"/>
    <mergeCell ref="B309:J309"/>
    <mergeCell ref="B313:J313"/>
    <mergeCell ref="B342:J342"/>
    <mergeCell ref="B346:J346"/>
    <mergeCell ref="B354:J354"/>
    <mergeCell ref="B359:J359"/>
    <mergeCell ref="B298:J298"/>
    <mergeCell ref="B171:J171"/>
    <mergeCell ref="B184:J184"/>
    <mergeCell ref="B205:J205"/>
    <mergeCell ref="B210:J210"/>
    <mergeCell ref="B249:J249"/>
    <mergeCell ref="B253:J253"/>
    <mergeCell ref="B267:J267"/>
    <mergeCell ref="B270:J270"/>
    <mergeCell ref="B281:J281"/>
    <mergeCell ref="B286:J286"/>
    <mergeCell ref="B291:J291"/>
    <mergeCell ref="B166:J166"/>
    <mergeCell ref="B89:J89"/>
    <mergeCell ref="B93:J93"/>
    <mergeCell ref="B101:J101"/>
    <mergeCell ref="B104:J104"/>
    <mergeCell ref="B111:J111"/>
    <mergeCell ref="B115:J115"/>
    <mergeCell ref="B119:J119"/>
    <mergeCell ref="B134:J134"/>
    <mergeCell ref="B141:J141"/>
    <mergeCell ref="B145:J145"/>
    <mergeCell ref="B161:J161"/>
    <mergeCell ref="B58:J58"/>
    <mergeCell ref="A2:K2"/>
    <mergeCell ref="C3:J3"/>
    <mergeCell ref="B19:J19"/>
    <mergeCell ref="B24:J24"/>
    <mergeCell ref="B53:J53"/>
  </mergeCells>
  <pageMargins left="0.70866141732283472" right="0.24" top="0.9055118110236221" bottom="0.15748031496062992" header="0.28000000000000003" footer="0.21"/>
  <pageSetup paperSize="9" scale="57" fitToHeight="2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K395"/>
  <sheetViews>
    <sheetView zoomScale="78" zoomScaleNormal="78" workbookViewId="0">
      <pane ySplit="4" topLeftCell="A98" activePane="bottomLeft" state="frozen"/>
      <selection activeCell="C1" sqref="C1"/>
      <selection pane="bottomLeft" activeCell="I152" sqref="I152"/>
    </sheetView>
  </sheetViews>
  <sheetFormatPr defaultRowHeight="15" x14ac:dyDescent="0.25"/>
  <cols>
    <col min="1" max="1" width="7.5703125" bestFit="1" customWidth="1"/>
    <col min="2" max="2" width="34.140625" bestFit="1" customWidth="1"/>
    <col min="3" max="3" width="13.140625" bestFit="1" customWidth="1"/>
    <col min="4" max="5" width="11.28515625" bestFit="1" customWidth="1"/>
    <col min="6" max="6" width="13.140625" bestFit="1" customWidth="1"/>
    <col min="7" max="7" width="20.140625" style="74" bestFit="1" customWidth="1"/>
    <col min="8" max="10" width="20.140625" style="29" customWidth="1"/>
    <col min="11" max="11" width="19" customWidth="1"/>
  </cols>
  <sheetData>
    <row r="1" spans="1:11" ht="18.75" x14ac:dyDescent="0.3">
      <c r="A1" s="1"/>
      <c r="B1" s="2"/>
      <c r="C1" s="2"/>
      <c r="D1" s="2"/>
      <c r="E1" s="2"/>
      <c r="F1" s="2"/>
      <c r="G1" s="3"/>
      <c r="H1" s="22"/>
      <c r="I1" s="22"/>
      <c r="J1" s="22"/>
      <c r="K1" s="3"/>
    </row>
    <row r="2" spans="1:11" ht="15.75" x14ac:dyDescent="0.25">
      <c r="A2" s="148" t="s">
        <v>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1" ht="98.25" customHeight="1" x14ac:dyDescent="0.25">
      <c r="A3" s="4" t="s">
        <v>1</v>
      </c>
      <c r="B3" s="5" t="s">
        <v>2</v>
      </c>
      <c r="C3" s="149" t="s">
        <v>3</v>
      </c>
      <c r="D3" s="150"/>
      <c r="E3" s="150"/>
      <c r="F3" s="150"/>
      <c r="G3" s="150"/>
      <c r="H3" s="150"/>
      <c r="I3" s="150"/>
      <c r="J3" s="150"/>
      <c r="K3" s="6" t="s">
        <v>4</v>
      </c>
    </row>
    <row r="4" spans="1:11" ht="15.75" x14ac:dyDescent="0.25">
      <c r="A4" s="7"/>
      <c r="B4" s="8"/>
      <c r="C4" s="6" t="s">
        <v>5</v>
      </c>
      <c r="D4" s="9">
        <v>2014</v>
      </c>
      <c r="E4" s="9">
        <v>2015</v>
      </c>
      <c r="F4" s="9">
        <v>2016</v>
      </c>
      <c r="G4" s="58">
        <v>2017</v>
      </c>
      <c r="H4" s="23">
        <v>2018</v>
      </c>
      <c r="I4" s="23">
        <v>2019</v>
      </c>
      <c r="J4" s="23">
        <v>2020</v>
      </c>
      <c r="K4" s="10"/>
    </row>
    <row r="5" spans="1:11" ht="31.5" x14ac:dyDescent="0.25">
      <c r="A5" s="7">
        <v>1</v>
      </c>
      <c r="B5" s="35" t="s">
        <v>6</v>
      </c>
      <c r="C5" s="6">
        <f t="shared" ref="C5:C18" si="0">SUM(D5:J5)</f>
        <v>5474013.6667399993</v>
      </c>
      <c r="D5" s="6">
        <v>631056.41</v>
      </c>
      <c r="E5" s="6">
        <v>803655.04</v>
      </c>
      <c r="F5" s="6">
        <v>1109120.27</v>
      </c>
      <c r="G5" s="59">
        <f>SUM(G6:G9)</f>
        <v>902057.70773999987</v>
      </c>
      <c r="H5" s="24">
        <f>SUM(H6:H9)</f>
        <v>766179.77</v>
      </c>
      <c r="I5" s="24">
        <f t="shared" ref="I5:J5" si="1">SUM(I6:I9)</f>
        <v>637564.08899999992</v>
      </c>
      <c r="J5" s="24">
        <f t="shared" si="1"/>
        <v>624380.38</v>
      </c>
      <c r="K5" s="6" t="s">
        <v>7</v>
      </c>
    </row>
    <row r="6" spans="1:11" ht="15.75" x14ac:dyDescent="0.25">
      <c r="A6" s="7">
        <v>2</v>
      </c>
      <c r="B6" s="11" t="s">
        <v>8</v>
      </c>
      <c r="C6" s="6">
        <f t="shared" si="0"/>
        <v>281785.59999999998</v>
      </c>
      <c r="D6" s="6">
        <v>40521.599999999999</v>
      </c>
      <c r="E6" s="6">
        <v>36378.800000000003</v>
      </c>
      <c r="F6" s="6">
        <v>44371.1</v>
      </c>
      <c r="G6" s="59">
        <f t="shared" ref="G6:J8" si="2">G11+G15</f>
        <v>38158.9</v>
      </c>
      <c r="H6" s="24">
        <f t="shared" si="2"/>
        <v>40396.5</v>
      </c>
      <c r="I6" s="24">
        <f t="shared" si="2"/>
        <v>40975.699999999997</v>
      </c>
      <c r="J6" s="24">
        <f t="shared" si="2"/>
        <v>40983</v>
      </c>
      <c r="K6" s="6" t="s">
        <v>7</v>
      </c>
    </row>
    <row r="7" spans="1:11" ht="15.75" x14ac:dyDescent="0.25">
      <c r="A7" s="7">
        <v>3</v>
      </c>
      <c r="B7" s="11" t="s">
        <v>9</v>
      </c>
      <c r="C7" s="6">
        <f t="shared" si="0"/>
        <v>1896976.3968799999</v>
      </c>
      <c r="D7" s="6">
        <v>210930.31</v>
      </c>
      <c r="E7" s="6">
        <v>299879.27</v>
      </c>
      <c r="F7" s="6">
        <v>546208.19999999995</v>
      </c>
      <c r="G7" s="59">
        <f t="shared" si="2"/>
        <v>352020.01687999995</v>
      </c>
      <c r="H7" s="24">
        <f t="shared" si="2"/>
        <v>162624.09999999998</v>
      </c>
      <c r="I7" s="24">
        <f t="shared" si="2"/>
        <v>162645.09999999998</v>
      </c>
      <c r="J7" s="24">
        <f t="shared" si="2"/>
        <v>162669.4</v>
      </c>
      <c r="K7" s="6" t="s">
        <v>7</v>
      </c>
    </row>
    <row r="8" spans="1:11" ht="15.75" x14ac:dyDescent="0.25">
      <c r="A8" s="7">
        <v>4</v>
      </c>
      <c r="B8" s="11" t="s">
        <v>10</v>
      </c>
      <c r="C8" s="6">
        <f t="shared" si="0"/>
        <v>3294963.5898599997</v>
      </c>
      <c r="D8" s="6">
        <v>379604.5</v>
      </c>
      <c r="E8" s="6">
        <v>467396.97</v>
      </c>
      <c r="F8" s="6">
        <v>518540.97</v>
      </c>
      <c r="G8" s="59">
        <f t="shared" si="2"/>
        <v>511590.71085999999</v>
      </c>
      <c r="H8" s="24">
        <f t="shared" si="2"/>
        <v>563159.17000000004</v>
      </c>
      <c r="I8" s="24">
        <f t="shared" si="2"/>
        <v>433943.28899999999</v>
      </c>
      <c r="J8" s="24">
        <f t="shared" si="2"/>
        <v>420727.98</v>
      </c>
      <c r="K8" s="6" t="s">
        <v>7</v>
      </c>
    </row>
    <row r="9" spans="1:11" ht="31.5" x14ac:dyDescent="0.25">
      <c r="A9" s="7">
        <v>5</v>
      </c>
      <c r="B9" s="50" t="s">
        <v>225</v>
      </c>
      <c r="C9" s="6">
        <f t="shared" si="0"/>
        <v>288.08</v>
      </c>
      <c r="D9" s="6"/>
      <c r="E9" s="6"/>
      <c r="F9" s="6"/>
      <c r="G9" s="59">
        <f>G18</f>
        <v>288.08</v>
      </c>
      <c r="H9" s="24">
        <f>H18</f>
        <v>0</v>
      </c>
      <c r="I9" s="24">
        <f t="shared" ref="I9:J9" si="3">I18</f>
        <v>0</v>
      </c>
      <c r="J9" s="24">
        <f t="shared" si="3"/>
        <v>0</v>
      </c>
      <c r="K9" s="6"/>
    </row>
    <row r="10" spans="1:11" ht="15.75" x14ac:dyDescent="0.25">
      <c r="A10" s="7">
        <v>6</v>
      </c>
      <c r="B10" s="41" t="s">
        <v>11</v>
      </c>
      <c r="C10" s="42">
        <f t="shared" si="0"/>
        <v>1110206.3945499999</v>
      </c>
      <c r="D10" s="42">
        <v>46536.46</v>
      </c>
      <c r="E10" s="42">
        <v>246125.55</v>
      </c>
      <c r="F10" s="42">
        <v>410431.54</v>
      </c>
      <c r="G10" s="60">
        <f>SUM(G11:G13)</f>
        <v>269040.98454999999</v>
      </c>
      <c r="H10" s="43">
        <f>SUM(H11:H13)</f>
        <v>53000</v>
      </c>
      <c r="I10" s="43">
        <f t="shared" ref="I10:J10" si="4">SUM(I11:I13)</f>
        <v>40356.199999999997</v>
      </c>
      <c r="J10" s="43">
        <f t="shared" si="4"/>
        <v>44715.66</v>
      </c>
      <c r="K10" s="6" t="s">
        <v>7</v>
      </c>
    </row>
    <row r="11" spans="1:11" ht="15.75" x14ac:dyDescent="0.25">
      <c r="A11" s="7">
        <v>7</v>
      </c>
      <c r="B11" s="44" t="s">
        <v>12</v>
      </c>
      <c r="C11" s="42">
        <f t="shared" si="0"/>
        <v>1437.2</v>
      </c>
      <c r="D11" s="42">
        <v>1437.2</v>
      </c>
      <c r="E11" s="42">
        <v>0</v>
      </c>
      <c r="F11" s="42">
        <v>0</v>
      </c>
      <c r="G11" s="61">
        <f>0</f>
        <v>0</v>
      </c>
      <c r="H11" s="45">
        <f>0</f>
        <v>0</v>
      </c>
      <c r="I11" s="45">
        <f>0</f>
        <v>0</v>
      </c>
      <c r="J11" s="45">
        <f>0</f>
        <v>0</v>
      </c>
      <c r="K11" s="6" t="s">
        <v>7</v>
      </c>
    </row>
    <row r="12" spans="1:11" ht="15.75" x14ac:dyDescent="0.25">
      <c r="A12" s="7">
        <v>8</v>
      </c>
      <c r="B12" s="44" t="s">
        <v>9</v>
      </c>
      <c r="C12" s="42">
        <f t="shared" si="0"/>
        <v>651067.25488000002</v>
      </c>
      <c r="D12" s="42">
        <v>31705.66</v>
      </c>
      <c r="E12" s="42">
        <v>146133.76999999999</v>
      </c>
      <c r="F12" s="42">
        <v>297911.51</v>
      </c>
      <c r="G12" s="61">
        <f t="shared" ref="G12:J13" si="5">G117+G171+G288</f>
        <v>175316.31487999999</v>
      </c>
      <c r="H12" s="45">
        <f t="shared" si="5"/>
        <v>0</v>
      </c>
      <c r="I12" s="45">
        <f t="shared" si="5"/>
        <v>0</v>
      </c>
      <c r="J12" s="45">
        <f t="shared" si="5"/>
        <v>0</v>
      </c>
      <c r="K12" s="6" t="s">
        <v>7</v>
      </c>
    </row>
    <row r="13" spans="1:11" ht="15.75" x14ac:dyDescent="0.25">
      <c r="A13" s="7">
        <v>9</v>
      </c>
      <c r="B13" s="44" t="s">
        <v>10</v>
      </c>
      <c r="C13" s="42">
        <f t="shared" si="0"/>
        <v>457701.93966999999</v>
      </c>
      <c r="D13" s="42">
        <v>13393.6</v>
      </c>
      <c r="E13" s="42">
        <v>99991.78</v>
      </c>
      <c r="F13" s="42">
        <v>112520.03</v>
      </c>
      <c r="G13" s="61">
        <f t="shared" si="5"/>
        <v>93724.669670000003</v>
      </c>
      <c r="H13" s="45">
        <f t="shared" si="5"/>
        <v>53000</v>
      </c>
      <c r="I13" s="45">
        <f t="shared" si="5"/>
        <v>40356.199999999997</v>
      </c>
      <c r="J13" s="45">
        <f t="shared" si="5"/>
        <v>44715.66</v>
      </c>
      <c r="K13" s="6" t="s">
        <v>7</v>
      </c>
    </row>
    <row r="14" spans="1:11" ht="15.75" x14ac:dyDescent="0.25">
      <c r="A14" s="7">
        <v>10</v>
      </c>
      <c r="B14" s="36" t="s">
        <v>13</v>
      </c>
      <c r="C14" s="37">
        <f t="shared" si="0"/>
        <v>4363807.2721899999</v>
      </c>
      <c r="D14" s="37">
        <v>584519.94999999995</v>
      </c>
      <c r="E14" s="37">
        <v>557529.49</v>
      </c>
      <c r="F14" s="37">
        <v>698688.73</v>
      </c>
      <c r="G14" s="62">
        <f>SUM(G15:G18)</f>
        <v>633016.72318999993</v>
      </c>
      <c r="H14" s="38">
        <f>SUM(H15:H18)</f>
        <v>713179.77</v>
      </c>
      <c r="I14" s="38">
        <f t="shared" ref="I14:J14" si="6">SUM(I15:I18)</f>
        <v>597207.88899999997</v>
      </c>
      <c r="J14" s="38">
        <f t="shared" si="6"/>
        <v>579664.72</v>
      </c>
      <c r="K14" s="6" t="s">
        <v>7</v>
      </c>
    </row>
    <row r="15" spans="1:11" ht="15.75" x14ac:dyDescent="0.25">
      <c r="A15" s="7">
        <v>11</v>
      </c>
      <c r="B15" s="39" t="s">
        <v>8</v>
      </c>
      <c r="C15" s="37">
        <f t="shared" si="0"/>
        <v>280348.40000000002</v>
      </c>
      <c r="D15" s="37">
        <v>39084.400000000001</v>
      </c>
      <c r="E15" s="37">
        <v>36378.800000000003</v>
      </c>
      <c r="F15" s="37">
        <v>44371.1</v>
      </c>
      <c r="G15" s="63">
        <f>G26+G60+G188</f>
        <v>38158.9</v>
      </c>
      <c r="H15" s="40">
        <f>H26+H60+H188</f>
        <v>40396.5</v>
      </c>
      <c r="I15" s="40">
        <f t="shared" ref="I15:J15" si="7">I26+I60+I188</f>
        <v>40975.699999999997</v>
      </c>
      <c r="J15" s="40">
        <f t="shared" si="7"/>
        <v>40983</v>
      </c>
      <c r="K15" s="6" t="s">
        <v>7</v>
      </c>
    </row>
    <row r="16" spans="1:11" ht="15.75" x14ac:dyDescent="0.25">
      <c r="A16" s="7">
        <v>12</v>
      </c>
      <c r="B16" s="39" t="s">
        <v>9</v>
      </c>
      <c r="C16" s="37">
        <f t="shared" si="0"/>
        <v>1245909.142</v>
      </c>
      <c r="D16" s="37">
        <v>179224.65</v>
      </c>
      <c r="E16" s="37">
        <v>153745.5</v>
      </c>
      <c r="F16" s="37">
        <v>248296.69</v>
      </c>
      <c r="G16" s="63">
        <f>G27+G61+G95+G147+G189+G214+G254+G300+G314+G347+G361</f>
        <v>176703.70199999996</v>
      </c>
      <c r="H16" s="40">
        <f>H27+H61+H95+H147+H189+H214+H254+H300+H314+H347+H361</f>
        <v>162624.09999999998</v>
      </c>
      <c r="I16" s="40">
        <f>I27+I61+I95+I147+I189+I214+I254+I300+I314+I347+I361</f>
        <v>162645.09999999998</v>
      </c>
      <c r="J16" s="40">
        <f>J27+J61+J95+J147+J189+J214+J254+J300+J314+J347+J361</f>
        <v>162669.4</v>
      </c>
      <c r="K16" s="6" t="s">
        <v>7</v>
      </c>
    </row>
    <row r="17" spans="1:11" ht="15.75" x14ac:dyDescent="0.25">
      <c r="A17" s="7">
        <v>13</v>
      </c>
      <c r="B17" s="39" t="s">
        <v>10</v>
      </c>
      <c r="C17" s="37">
        <f t="shared" si="0"/>
        <v>2837261.65019</v>
      </c>
      <c r="D17" s="37">
        <v>366210.9</v>
      </c>
      <c r="E17" s="37">
        <v>367405.19</v>
      </c>
      <c r="F17" s="37">
        <v>406020.94</v>
      </c>
      <c r="G17" s="63">
        <f>G28+G62+G96+G106+G148+G136+G190+G215+G255+G271+G301+G315+G348+G362+G378</f>
        <v>417866.04119000002</v>
      </c>
      <c r="H17" s="40">
        <f>H28+H62+H96+H106+H148+H136+H190+H215+H255+H271+H301+H315+H348+H362+H378</f>
        <v>510159.17000000004</v>
      </c>
      <c r="I17" s="40">
        <f>I28+I62+I96+I106+I148+I136+I190+I215+I255+I271+I301+I315+I348+I362+I378</f>
        <v>393587.08899999998</v>
      </c>
      <c r="J17" s="40">
        <f>J28+J62+J96+J106+J148+J136+J190+J215+J255+J271+J301+J315+J348+J362+J378</f>
        <v>376012.31999999995</v>
      </c>
      <c r="K17" s="6" t="s">
        <v>7</v>
      </c>
    </row>
    <row r="18" spans="1:11" ht="31.5" x14ac:dyDescent="0.25">
      <c r="A18" s="7">
        <v>14</v>
      </c>
      <c r="B18" s="39" t="s">
        <v>225</v>
      </c>
      <c r="C18" s="37">
        <f t="shared" si="0"/>
        <v>288.08</v>
      </c>
      <c r="D18" s="37"/>
      <c r="E18" s="37"/>
      <c r="F18" s="37"/>
      <c r="G18" s="63">
        <f>G247</f>
        <v>288.08</v>
      </c>
      <c r="H18" s="40">
        <f>H247</f>
        <v>0</v>
      </c>
      <c r="I18" s="40">
        <f t="shared" ref="I18:J18" si="8">I247</f>
        <v>0</v>
      </c>
      <c r="J18" s="40">
        <f t="shared" si="8"/>
        <v>0</v>
      </c>
      <c r="K18" s="6"/>
    </row>
    <row r="19" spans="1:11" ht="15.75" x14ac:dyDescent="0.25">
      <c r="A19" s="7">
        <v>15</v>
      </c>
      <c r="B19" s="152" t="s">
        <v>14</v>
      </c>
      <c r="C19" s="153"/>
      <c r="D19" s="153"/>
      <c r="E19" s="153"/>
      <c r="F19" s="153"/>
      <c r="G19" s="153"/>
      <c r="H19" s="153"/>
      <c r="I19" s="153"/>
      <c r="J19" s="153"/>
      <c r="K19" s="5"/>
    </row>
    <row r="20" spans="1:11" ht="31.5" x14ac:dyDescent="0.25">
      <c r="A20" s="7">
        <v>16</v>
      </c>
      <c r="B20" s="11" t="s">
        <v>15</v>
      </c>
      <c r="C20" s="6">
        <f>SUM(D20:J20)</f>
        <v>61691.010239999996</v>
      </c>
      <c r="D20" s="6">
        <v>16267.86</v>
      </c>
      <c r="E20" s="6">
        <v>7701.27</v>
      </c>
      <c r="F20" s="6">
        <v>9431.6200000000008</v>
      </c>
      <c r="G20" s="59">
        <f>SUM(G21:G23)</f>
        <v>11348.816769999999</v>
      </c>
      <c r="H20" s="24">
        <f>SUM(H21:H23)</f>
        <v>6209.5134699999999</v>
      </c>
      <c r="I20" s="24">
        <f t="shared" ref="I20:J20" si="9">SUM(I21:I23)</f>
        <v>5319.3</v>
      </c>
      <c r="J20" s="24">
        <f t="shared" si="9"/>
        <v>5412.63</v>
      </c>
      <c r="K20" s="6" t="s">
        <v>7</v>
      </c>
    </row>
    <row r="21" spans="1:11" ht="15.75" x14ac:dyDescent="0.25">
      <c r="A21" s="7">
        <v>17</v>
      </c>
      <c r="B21" s="11" t="s">
        <v>8</v>
      </c>
      <c r="C21" s="6">
        <f>SUM(D21:J21)</f>
        <v>325.89999999999998</v>
      </c>
      <c r="D21" s="6">
        <v>0</v>
      </c>
      <c r="E21" s="6">
        <v>0</v>
      </c>
      <c r="F21" s="6">
        <v>32.700000000000003</v>
      </c>
      <c r="G21" s="59">
        <f>G26</f>
        <v>0</v>
      </c>
      <c r="H21" s="24">
        <f>H26</f>
        <v>249.5</v>
      </c>
      <c r="I21" s="24">
        <f t="shared" ref="I21:J23" si="10">I26</f>
        <v>16.7</v>
      </c>
      <c r="J21" s="24">
        <f t="shared" si="10"/>
        <v>27</v>
      </c>
      <c r="K21" s="6" t="s">
        <v>7</v>
      </c>
    </row>
    <row r="22" spans="1:11" ht="15.75" x14ac:dyDescent="0.25">
      <c r="A22" s="7">
        <v>18</v>
      </c>
      <c r="B22" s="11" t="s">
        <v>9</v>
      </c>
      <c r="C22" s="6">
        <f>SUM(D22:J22)</f>
        <v>1196.9000000000001</v>
      </c>
      <c r="D22" s="6">
        <v>549.4</v>
      </c>
      <c r="E22" s="6">
        <v>96.2</v>
      </c>
      <c r="F22" s="6">
        <v>103.9</v>
      </c>
      <c r="G22" s="59">
        <f t="shared" ref="G22:H23" si="11">G27</f>
        <v>108.39999999999999</v>
      </c>
      <c r="H22" s="24">
        <f t="shared" si="11"/>
        <v>113</v>
      </c>
      <c r="I22" s="24">
        <f t="shared" si="10"/>
        <v>113</v>
      </c>
      <c r="J22" s="24">
        <f t="shared" si="10"/>
        <v>113</v>
      </c>
      <c r="K22" s="6" t="s">
        <v>7</v>
      </c>
    </row>
    <row r="23" spans="1:11" ht="15.75" x14ac:dyDescent="0.25">
      <c r="A23" s="7">
        <v>19</v>
      </c>
      <c r="B23" s="11" t="s">
        <v>10</v>
      </c>
      <c r="C23" s="6">
        <f>SUM(D23:J23)</f>
        <v>60168.210239999993</v>
      </c>
      <c r="D23" s="6">
        <v>15718.46</v>
      </c>
      <c r="E23" s="6">
        <v>7605.07</v>
      </c>
      <c r="F23" s="6">
        <v>9295.02</v>
      </c>
      <c r="G23" s="59">
        <f t="shared" si="11"/>
        <v>11240.41677</v>
      </c>
      <c r="H23" s="24">
        <f t="shared" si="11"/>
        <v>5847.0134699999999</v>
      </c>
      <c r="I23" s="24">
        <f t="shared" si="10"/>
        <v>5189.6000000000004</v>
      </c>
      <c r="J23" s="24">
        <f t="shared" si="10"/>
        <v>5272.63</v>
      </c>
      <c r="K23" s="6" t="s">
        <v>7</v>
      </c>
    </row>
    <row r="24" spans="1:11" ht="15.75" x14ac:dyDescent="0.25">
      <c r="A24" s="7">
        <v>20</v>
      </c>
      <c r="B24" s="145" t="s">
        <v>16</v>
      </c>
      <c r="C24" s="146"/>
      <c r="D24" s="146"/>
      <c r="E24" s="146"/>
      <c r="F24" s="146"/>
      <c r="G24" s="146"/>
      <c r="H24" s="146"/>
      <c r="I24" s="146"/>
      <c r="J24" s="146"/>
      <c r="K24" s="5"/>
    </row>
    <row r="25" spans="1:11" ht="47.25" x14ac:dyDescent="0.25">
      <c r="A25" s="7">
        <v>21</v>
      </c>
      <c r="B25" s="39" t="s">
        <v>17</v>
      </c>
      <c r="C25" s="37">
        <f>SUM(D25:J25)</f>
        <v>61691.010239999996</v>
      </c>
      <c r="D25" s="37">
        <v>16267.86</v>
      </c>
      <c r="E25" s="37">
        <v>7701.27</v>
      </c>
      <c r="F25" s="37">
        <v>9431.6200000000008</v>
      </c>
      <c r="G25" s="63">
        <f>SUM(G26:G28)</f>
        <v>11348.816769999999</v>
      </c>
      <c r="H25" s="40">
        <f>SUM(H26:H28)</f>
        <v>6209.5134699999999</v>
      </c>
      <c r="I25" s="40">
        <f t="shared" ref="I25:J25" si="12">SUM(I26:I28)</f>
        <v>5319.3</v>
      </c>
      <c r="J25" s="40">
        <f t="shared" si="12"/>
        <v>5412.63</v>
      </c>
      <c r="K25" s="6" t="s">
        <v>7</v>
      </c>
    </row>
    <row r="26" spans="1:11" ht="15.75" x14ac:dyDescent="0.25">
      <c r="A26" s="7">
        <v>22</v>
      </c>
      <c r="B26" s="39" t="s">
        <v>8</v>
      </c>
      <c r="C26" s="37">
        <f>SUM(D26:J26)</f>
        <v>325.89999999999998</v>
      </c>
      <c r="D26" s="37">
        <v>0</v>
      </c>
      <c r="E26" s="37">
        <v>0</v>
      </c>
      <c r="F26" s="37">
        <v>32.700000000000003</v>
      </c>
      <c r="G26" s="63">
        <v>0</v>
      </c>
      <c r="H26" s="40">
        <f>H46</f>
        <v>249.5</v>
      </c>
      <c r="I26" s="40">
        <f t="shared" ref="I26:J26" si="13">I46</f>
        <v>16.7</v>
      </c>
      <c r="J26" s="40">
        <f t="shared" si="13"/>
        <v>27</v>
      </c>
      <c r="K26" s="6" t="s">
        <v>7</v>
      </c>
    </row>
    <row r="27" spans="1:11" ht="15.75" x14ac:dyDescent="0.25">
      <c r="A27" s="7">
        <v>23</v>
      </c>
      <c r="B27" s="39" t="s">
        <v>9</v>
      </c>
      <c r="C27" s="37">
        <f>SUM(D27:J27)</f>
        <v>1196.9000000000001</v>
      </c>
      <c r="D27" s="37">
        <v>549.4</v>
      </c>
      <c r="E27" s="37">
        <v>96.2</v>
      </c>
      <c r="F27" s="37">
        <v>103.9</v>
      </c>
      <c r="G27" s="63">
        <f>G42+G44+G50</f>
        <v>108.39999999999999</v>
      </c>
      <c r="H27" s="40">
        <f>H42+H44+H50</f>
        <v>113</v>
      </c>
      <c r="I27" s="40">
        <f t="shared" ref="I27:J27" si="14">I42+I44+I50</f>
        <v>113</v>
      </c>
      <c r="J27" s="40">
        <f t="shared" si="14"/>
        <v>113</v>
      </c>
      <c r="K27" s="6" t="s">
        <v>7</v>
      </c>
    </row>
    <row r="28" spans="1:11" ht="15.75" x14ac:dyDescent="0.25">
      <c r="A28" s="7">
        <v>24</v>
      </c>
      <c r="B28" s="39" t="s">
        <v>10</v>
      </c>
      <c r="C28" s="37">
        <f>SUM(D28:J28)</f>
        <v>60168.210239999993</v>
      </c>
      <c r="D28" s="37">
        <v>15718.46</v>
      </c>
      <c r="E28" s="37">
        <v>7605.07</v>
      </c>
      <c r="F28" s="37">
        <v>9295.02</v>
      </c>
      <c r="G28" s="63">
        <f>SUM(G30,G32,G34,G36,G38,G40)</f>
        <v>11240.41677</v>
      </c>
      <c r="H28" s="40">
        <f>SUM(H30,H32,H34,H36,H38,H40)</f>
        <v>5847.0134699999999</v>
      </c>
      <c r="I28" s="40">
        <f t="shared" ref="I28:J28" si="15">SUM(I30,I32,I34,I36,I38,I40)</f>
        <v>5189.6000000000004</v>
      </c>
      <c r="J28" s="40">
        <f t="shared" si="15"/>
        <v>5272.63</v>
      </c>
      <c r="K28" s="6" t="s">
        <v>7</v>
      </c>
    </row>
    <row r="29" spans="1:11" ht="78.75" x14ac:dyDescent="0.25">
      <c r="A29" s="7">
        <v>25</v>
      </c>
      <c r="B29" s="11" t="s">
        <v>18</v>
      </c>
      <c r="C29" s="6">
        <v>1508.78</v>
      </c>
      <c r="D29" s="6">
        <v>552.35</v>
      </c>
      <c r="E29" s="6">
        <v>207.14500000000001</v>
      </c>
      <c r="F29" s="12">
        <v>295.08</v>
      </c>
      <c r="G29" s="59">
        <f>G30</f>
        <v>217</v>
      </c>
      <c r="H29" s="24">
        <f>H30</f>
        <v>67</v>
      </c>
      <c r="I29" s="24">
        <f t="shared" ref="I29:J29" si="16">I30</f>
        <v>67</v>
      </c>
      <c r="J29" s="24">
        <f t="shared" si="16"/>
        <v>67</v>
      </c>
      <c r="K29" s="6" t="s">
        <v>19</v>
      </c>
    </row>
    <row r="30" spans="1:11" ht="15.75" x14ac:dyDescent="0.25">
      <c r="A30" s="7">
        <v>26</v>
      </c>
      <c r="B30" s="11" t="s">
        <v>10</v>
      </c>
      <c r="C30" s="6">
        <v>1508.78</v>
      </c>
      <c r="D30" s="6">
        <v>552.35</v>
      </c>
      <c r="E30" s="6">
        <v>207.14500000000001</v>
      </c>
      <c r="F30" s="12">
        <v>295.08</v>
      </c>
      <c r="G30" s="64">
        <v>217</v>
      </c>
      <c r="H30" s="52">
        <v>67</v>
      </c>
      <c r="I30" s="52">
        <v>67</v>
      </c>
      <c r="J30" s="52">
        <v>67</v>
      </c>
      <c r="K30" s="13"/>
    </row>
    <row r="31" spans="1:11" ht="63" x14ac:dyDescent="0.25">
      <c r="A31" s="7">
        <v>27</v>
      </c>
      <c r="B31" s="11" t="s">
        <v>20</v>
      </c>
      <c r="C31" s="6">
        <f t="shared" ref="C31:C40" si="17">SUM(D31:J31)</f>
        <v>20488.098599999998</v>
      </c>
      <c r="D31" s="6">
        <v>3789.64</v>
      </c>
      <c r="E31" s="6">
        <v>3829.48</v>
      </c>
      <c r="F31" s="12">
        <v>2572.87</v>
      </c>
      <c r="G31" s="59">
        <f>G32</f>
        <v>3096.1086</v>
      </c>
      <c r="H31" s="24">
        <f>H32</f>
        <v>2600</v>
      </c>
      <c r="I31" s="24">
        <f t="shared" ref="I31:J31" si="18">I32</f>
        <v>2300</v>
      </c>
      <c r="J31" s="24">
        <f t="shared" si="18"/>
        <v>2300</v>
      </c>
      <c r="K31" s="6" t="s">
        <v>21</v>
      </c>
    </row>
    <row r="32" spans="1:11" ht="15.75" x14ac:dyDescent="0.25">
      <c r="A32" s="7">
        <v>28</v>
      </c>
      <c r="B32" s="11" t="s">
        <v>10</v>
      </c>
      <c r="C32" s="6">
        <f t="shared" si="17"/>
        <v>20488.098599999998</v>
      </c>
      <c r="D32" s="6">
        <v>3789.64</v>
      </c>
      <c r="E32" s="6">
        <v>3829.48</v>
      </c>
      <c r="F32" s="12">
        <v>2572.87</v>
      </c>
      <c r="G32" s="64">
        <v>3096.1086</v>
      </c>
      <c r="H32" s="52">
        <v>2600</v>
      </c>
      <c r="I32" s="52">
        <v>2300</v>
      </c>
      <c r="J32" s="52">
        <v>2300</v>
      </c>
      <c r="K32" s="13"/>
    </row>
    <row r="33" spans="1:11" ht="47.25" x14ac:dyDescent="0.25">
      <c r="A33" s="7">
        <v>29</v>
      </c>
      <c r="B33" s="11" t="s">
        <v>22</v>
      </c>
      <c r="C33" s="6">
        <f t="shared" si="17"/>
        <v>6987.3619999999992</v>
      </c>
      <c r="D33" s="6">
        <v>2205.7199999999998</v>
      </c>
      <c r="E33" s="6">
        <v>559.80999999999995</v>
      </c>
      <c r="F33" s="6">
        <v>1122.932</v>
      </c>
      <c r="G33" s="59">
        <f>G34</f>
        <v>498.9</v>
      </c>
      <c r="H33" s="24">
        <f>H34</f>
        <v>900</v>
      </c>
      <c r="I33" s="24">
        <f t="shared" ref="I33:J33" si="19">I34</f>
        <v>850</v>
      </c>
      <c r="J33" s="24">
        <f t="shared" si="19"/>
        <v>850</v>
      </c>
      <c r="K33" s="6" t="s">
        <v>23</v>
      </c>
    </row>
    <row r="34" spans="1:11" ht="15.75" x14ac:dyDescent="0.25">
      <c r="A34" s="7">
        <v>30</v>
      </c>
      <c r="B34" s="11" t="s">
        <v>10</v>
      </c>
      <c r="C34" s="6">
        <f t="shared" si="17"/>
        <v>6987.36</v>
      </c>
      <c r="D34" s="6">
        <v>2205.7199999999998</v>
      </c>
      <c r="E34" s="6">
        <v>559.80999999999995</v>
      </c>
      <c r="F34" s="6">
        <v>1122.93</v>
      </c>
      <c r="G34" s="64">
        <v>498.9</v>
      </c>
      <c r="H34" s="52">
        <v>900</v>
      </c>
      <c r="I34" s="52">
        <v>850</v>
      </c>
      <c r="J34" s="52">
        <v>850</v>
      </c>
      <c r="K34" s="6"/>
    </row>
    <row r="35" spans="1:11" ht="78.75" x14ac:dyDescent="0.25">
      <c r="A35" s="7">
        <v>31</v>
      </c>
      <c r="B35" s="11" t="s">
        <v>27</v>
      </c>
      <c r="C35" s="6">
        <f t="shared" si="17"/>
        <v>1117.3753999999999</v>
      </c>
      <c r="D35" s="6">
        <v>55.67</v>
      </c>
      <c r="E35" s="6">
        <v>259.77</v>
      </c>
      <c r="F35" s="6">
        <v>280.56</v>
      </c>
      <c r="G35" s="59">
        <f>G36</f>
        <v>345.37540000000001</v>
      </c>
      <c r="H35" s="24">
        <f>H36</f>
        <v>62</v>
      </c>
      <c r="I35" s="24">
        <f t="shared" ref="I35:J35" si="20">I36</f>
        <v>57</v>
      </c>
      <c r="J35" s="24">
        <f t="shared" si="20"/>
        <v>57</v>
      </c>
      <c r="K35" s="6" t="s">
        <v>28</v>
      </c>
    </row>
    <row r="36" spans="1:11" ht="15.75" x14ac:dyDescent="0.25">
      <c r="A36" s="7">
        <v>32</v>
      </c>
      <c r="B36" s="11" t="s">
        <v>10</v>
      </c>
      <c r="C36" s="6">
        <f t="shared" si="17"/>
        <v>1117.3753999999999</v>
      </c>
      <c r="D36" s="6">
        <v>55.67</v>
      </c>
      <c r="E36" s="6">
        <v>259.77</v>
      </c>
      <c r="F36" s="6">
        <v>280.56</v>
      </c>
      <c r="G36" s="64">
        <v>345.37540000000001</v>
      </c>
      <c r="H36" s="52">
        <v>62</v>
      </c>
      <c r="I36" s="52">
        <v>57</v>
      </c>
      <c r="J36" s="52">
        <v>57</v>
      </c>
      <c r="K36" s="13"/>
    </row>
    <row r="37" spans="1:11" ht="157.5" x14ac:dyDescent="0.25">
      <c r="A37" s="7">
        <v>33</v>
      </c>
      <c r="B37" s="11" t="s">
        <v>29</v>
      </c>
      <c r="C37" s="6">
        <f t="shared" si="17"/>
        <v>12629.43</v>
      </c>
      <c r="D37" s="6">
        <v>1858</v>
      </c>
      <c r="E37" s="6">
        <v>1681</v>
      </c>
      <c r="F37" s="6">
        <v>1526</v>
      </c>
      <c r="G37" s="59">
        <f>G38</f>
        <v>2165.4</v>
      </c>
      <c r="H37" s="24">
        <f>H38</f>
        <v>1594.8</v>
      </c>
      <c r="I37" s="24">
        <f t="shared" ref="I37:J37" si="21">I38</f>
        <v>1860.6</v>
      </c>
      <c r="J37" s="24">
        <f t="shared" si="21"/>
        <v>1943.63</v>
      </c>
      <c r="K37" s="6" t="s">
        <v>30</v>
      </c>
    </row>
    <row r="38" spans="1:11" ht="15.75" x14ac:dyDescent="0.25">
      <c r="A38" s="7">
        <v>34</v>
      </c>
      <c r="B38" s="11" t="s">
        <v>10</v>
      </c>
      <c r="C38" s="6">
        <f t="shared" si="17"/>
        <v>12629.43</v>
      </c>
      <c r="D38" s="6">
        <v>1858</v>
      </c>
      <c r="E38" s="6">
        <v>1681</v>
      </c>
      <c r="F38" s="6">
        <v>1526</v>
      </c>
      <c r="G38" s="65">
        <v>2165.4</v>
      </c>
      <c r="H38" s="52">
        <v>1594.8</v>
      </c>
      <c r="I38" s="52">
        <v>1860.6</v>
      </c>
      <c r="J38" s="52">
        <v>1943.63</v>
      </c>
      <c r="K38" s="6"/>
    </row>
    <row r="39" spans="1:11" ht="63" x14ac:dyDescent="0.25">
      <c r="A39" s="7">
        <v>35</v>
      </c>
      <c r="B39" s="11" t="s">
        <v>31</v>
      </c>
      <c r="C39" s="6">
        <f t="shared" si="17"/>
        <v>16689.059239999999</v>
      </c>
      <c r="D39" s="6">
        <v>6472.77</v>
      </c>
      <c r="E39" s="6">
        <v>1067.8630000000001</v>
      </c>
      <c r="F39" s="6">
        <v>3497.58</v>
      </c>
      <c r="G39" s="59">
        <f>G40</f>
        <v>4917.6327700000002</v>
      </c>
      <c r="H39" s="24">
        <f>H40</f>
        <v>623.21347000000003</v>
      </c>
      <c r="I39" s="24">
        <f t="shared" ref="I39:J39" si="22">I40</f>
        <v>55</v>
      </c>
      <c r="J39" s="24">
        <f t="shared" si="22"/>
        <v>55</v>
      </c>
      <c r="K39" s="6" t="s">
        <v>32</v>
      </c>
    </row>
    <row r="40" spans="1:11" ht="15.75" x14ac:dyDescent="0.25">
      <c r="A40" s="7">
        <v>36</v>
      </c>
      <c r="B40" s="11" t="s">
        <v>10</v>
      </c>
      <c r="C40" s="6">
        <f t="shared" si="17"/>
        <v>16689.059239999999</v>
      </c>
      <c r="D40" s="6">
        <v>6472.77</v>
      </c>
      <c r="E40" s="6">
        <v>1067.8630000000001</v>
      </c>
      <c r="F40" s="6">
        <v>3497.58</v>
      </c>
      <c r="G40" s="64">
        <v>4917.6327700000002</v>
      </c>
      <c r="H40" s="52">
        <v>623.21347000000003</v>
      </c>
      <c r="I40" s="52">
        <v>55</v>
      </c>
      <c r="J40" s="52">
        <v>55</v>
      </c>
      <c r="K40" s="13"/>
    </row>
    <row r="41" spans="1:11" ht="204.75" x14ac:dyDescent="0.25">
      <c r="A41" s="7">
        <v>37</v>
      </c>
      <c r="B41" s="11" t="s">
        <v>33</v>
      </c>
      <c r="C41" s="6">
        <v>0.7</v>
      </c>
      <c r="D41" s="6">
        <v>0.1</v>
      </c>
      <c r="E41" s="6">
        <v>0.1</v>
      </c>
      <c r="F41" s="6">
        <v>0.1</v>
      </c>
      <c r="G41" s="59">
        <f>G42</f>
        <v>0.1</v>
      </c>
      <c r="H41" s="24">
        <f>H42</f>
        <v>0.1</v>
      </c>
      <c r="I41" s="24">
        <f t="shared" ref="I41:J41" si="23">I42</f>
        <v>0.1</v>
      </c>
      <c r="J41" s="24">
        <f t="shared" si="23"/>
        <v>0.1</v>
      </c>
      <c r="K41" s="6" t="s">
        <v>32</v>
      </c>
    </row>
    <row r="42" spans="1:11" ht="15.75" x14ac:dyDescent="0.25">
      <c r="A42" s="7">
        <v>38</v>
      </c>
      <c r="B42" s="11" t="s">
        <v>26</v>
      </c>
      <c r="C42" s="6">
        <v>0.7</v>
      </c>
      <c r="D42" s="6">
        <v>0.1</v>
      </c>
      <c r="E42" s="6">
        <v>0.1</v>
      </c>
      <c r="F42" s="6">
        <v>0.1</v>
      </c>
      <c r="G42" s="66">
        <v>0.1</v>
      </c>
      <c r="H42" s="30">
        <v>0.1</v>
      </c>
      <c r="I42" s="30">
        <v>0.1</v>
      </c>
      <c r="J42" s="30">
        <v>0.1</v>
      </c>
      <c r="K42" s="6"/>
    </row>
    <row r="43" spans="1:11" ht="94.5" x14ac:dyDescent="0.25">
      <c r="A43" s="7">
        <v>39</v>
      </c>
      <c r="B43" s="11" t="s">
        <v>34</v>
      </c>
      <c r="C43" s="6">
        <v>709.9</v>
      </c>
      <c r="D43" s="6">
        <v>90.3</v>
      </c>
      <c r="E43" s="6">
        <v>96.1</v>
      </c>
      <c r="F43" s="6">
        <v>103.8</v>
      </c>
      <c r="G43" s="59">
        <f>G44</f>
        <v>108.3</v>
      </c>
      <c r="H43" s="24">
        <f>H44</f>
        <v>112.9</v>
      </c>
      <c r="I43" s="24">
        <f t="shared" ref="I43:J43" si="24">I44</f>
        <v>112.9</v>
      </c>
      <c r="J43" s="24">
        <f t="shared" si="24"/>
        <v>112.9</v>
      </c>
      <c r="K43" s="6" t="s">
        <v>32</v>
      </c>
    </row>
    <row r="44" spans="1:11" ht="15.75" x14ac:dyDescent="0.25">
      <c r="A44" s="7">
        <v>40</v>
      </c>
      <c r="B44" s="11" t="s">
        <v>26</v>
      </c>
      <c r="C44" s="6">
        <v>709.9</v>
      </c>
      <c r="D44" s="6">
        <v>90.3</v>
      </c>
      <c r="E44" s="6">
        <v>96.1</v>
      </c>
      <c r="F44" s="6">
        <v>103.8</v>
      </c>
      <c r="G44" s="66">
        <v>108.3</v>
      </c>
      <c r="H44" s="52">
        <v>112.9</v>
      </c>
      <c r="I44" s="52">
        <v>112.9</v>
      </c>
      <c r="J44" s="52">
        <v>112.9</v>
      </c>
      <c r="K44" s="6"/>
    </row>
    <row r="45" spans="1:11" ht="141.75" x14ac:dyDescent="0.25">
      <c r="A45" s="7">
        <v>41</v>
      </c>
      <c r="B45" s="11" t="s">
        <v>35</v>
      </c>
      <c r="C45" s="6">
        <v>32.700000000000003</v>
      </c>
      <c r="D45" s="6">
        <v>0</v>
      </c>
      <c r="E45" s="6">
        <v>0</v>
      </c>
      <c r="F45" s="6">
        <v>32.700000000000003</v>
      </c>
      <c r="G45" s="59">
        <v>0</v>
      </c>
      <c r="H45" s="24">
        <f>H46</f>
        <v>249.5</v>
      </c>
      <c r="I45" s="24">
        <f t="shared" ref="I45:J45" si="25">I46</f>
        <v>16.7</v>
      </c>
      <c r="J45" s="24">
        <f t="shared" si="25"/>
        <v>27</v>
      </c>
      <c r="K45" s="6" t="s">
        <v>32</v>
      </c>
    </row>
    <row r="46" spans="1:11" ht="15.75" x14ac:dyDescent="0.25">
      <c r="A46" s="7">
        <v>42</v>
      </c>
      <c r="B46" s="11" t="s">
        <v>36</v>
      </c>
      <c r="C46" s="6">
        <v>32.700000000000003</v>
      </c>
      <c r="D46" s="6">
        <v>0</v>
      </c>
      <c r="E46" s="6">
        <v>0</v>
      </c>
      <c r="F46" s="6">
        <v>32.700000000000003</v>
      </c>
      <c r="G46" s="59">
        <v>0</v>
      </c>
      <c r="H46" s="75">
        <v>249.5</v>
      </c>
      <c r="I46" s="75">
        <v>16.7</v>
      </c>
      <c r="J46" s="75">
        <v>27</v>
      </c>
      <c r="K46" s="6"/>
    </row>
    <row r="47" spans="1:11" ht="63" x14ac:dyDescent="0.25">
      <c r="A47" s="7">
        <v>43</v>
      </c>
      <c r="B47" s="11" t="s">
        <v>37</v>
      </c>
      <c r="C47" s="6">
        <v>459.67</v>
      </c>
      <c r="D47" s="6">
        <v>459.67</v>
      </c>
      <c r="E47" s="6">
        <v>0</v>
      </c>
      <c r="F47" s="6">
        <v>0</v>
      </c>
      <c r="G47" s="59">
        <v>0</v>
      </c>
      <c r="H47" s="24">
        <v>0</v>
      </c>
      <c r="I47" s="24">
        <v>0</v>
      </c>
      <c r="J47" s="24">
        <v>0</v>
      </c>
      <c r="K47" s="6" t="s">
        <v>38</v>
      </c>
    </row>
    <row r="48" spans="1:11" ht="15.75" x14ac:dyDescent="0.25">
      <c r="A48" s="7">
        <v>44</v>
      </c>
      <c r="B48" s="11" t="s">
        <v>10</v>
      </c>
      <c r="C48" s="6">
        <v>459.67</v>
      </c>
      <c r="D48" s="6">
        <v>459.67</v>
      </c>
      <c r="E48" s="6">
        <v>0</v>
      </c>
      <c r="F48" s="6">
        <v>0</v>
      </c>
      <c r="G48" s="59">
        <v>0</v>
      </c>
      <c r="H48" s="24">
        <v>0</v>
      </c>
      <c r="I48" s="24">
        <v>0</v>
      </c>
      <c r="J48" s="24">
        <v>0</v>
      </c>
      <c r="K48" s="6"/>
    </row>
    <row r="49" spans="1:11" ht="126" x14ac:dyDescent="0.25">
      <c r="A49" s="7">
        <v>45</v>
      </c>
      <c r="B49" s="11" t="s">
        <v>39</v>
      </c>
      <c r="C49" s="6">
        <v>459</v>
      </c>
      <c r="D49" s="6">
        <v>459</v>
      </c>
      <c r="E49" s="6">
        <v>0</v>
      </c>
      <c r="F49" s="6">
        <v>0</v>
      </c>
      <c r="G49" s="59">
        <v>0</v>
      </c>
      <c r="H49" s="24">
        <v>0</v>
      </c>
      <c r="I49" s="24">
        <v>0</v>
      </c>
      <c r="J49" s="24">
        <v>0</v>
      </c>
      <c r="K49" s="6" t="s">
        <v>38</v>
      </c>
    </row>
    <row r="50" spans="1:11" ht="15.75" x14ac:dyDescent="0.25">
      <c r="A50" s="7">
        <v>46</v>
      </c>
      <c r="B50" s="11" t="s">
        <v>26</v>
      </c>
      <c r="C50" s="6">
        <v>459</v>
      </c>
      <c r="D50" s="6">
        <v>459</v>
      </c>
      <c r="E50" s="6">
        <v>0</v>
      </c>
      <c r="F50" s="6">
        <v>0</v>
      </c>
      <c r="G50" s="59">
        <v>0</v>
      </c>
      <c r="H50" s="24">
        <v>0</v>
      </c>
      <c r="I50" s="24">
        <v>0</v>
      </c>
      <c r="J50" s="24">
        <v>0</v>
      </c>
      <c r="K50" s="6"/>
    </row>
    <row r="51" spans="1:11" ht="78.75" x14ac:dyDescent="0.25">
      <c r="A51" s="7">
        <v>47</v>
      </c>
      <c r="B51" s="11" t="s">
        <v>40</v>
      </c>
      <c r="C51" s="6">
        <v>324.64</v>
      </c>
      <c r="D51" s="6">
        <v>324.64</v>
      </c>
      <c r="E51" s="6">
        <v>0</v>
      </c>
      <c r="F51" s="6">
        <v>0</v>
      </c>
      <c r="G51" s="59">
        <v>0</v>
      </c>
      <c r="H51" s="24">
        <v>0</v>
      </c>
      <c r="I51" s="24">
        <v>0</v>
      </c>
      <c r="J51" s="24">
        <v>0</v>
      </c>
      <c r="K51" s="6" t="s">
        <v>41</v>
      </c>
    </row>
    <row r="52" spans="1:11" ht="15.75" x14ac:dyDescent="0.25">
      <c r="A52" s="7">
        <v>48</v>
      </c>
      <c r="B52" s="11" t="s">
        <v>25</v>
      </c>
      <c r="C52" s="6">
        <v>324.64</v>
      </c>
      <c r="D52" s="6">
        <v>324.64</v>
      </c>
      <c r="E52" s="6">
        <v>0</v>
      </c>
      <c r="F52" s="6">
        <v>0</v>
      </c>
      <c r="G52" s="59">
        <v>0</v>
      </c>
      <c r="H52" s="24">
        <v>0</v>
      </c>
      <c r="I52" s="24">
        <v>0</v>
      </c>
      <c r="J52" s="24">
        <v>0</v>
      </c>
      <c r="K52" s="6"/>
    </row>
    <row r="53" spans="1:11" ht="15.75" x14ac:dyDescent="0.25">
      <c r="A53" s="7">
        <v>49</v>
      </c>
      <c r="B53" s="152" t="s">
        <v>42</v>
      </c>
      <c r="C53" s="153"/>
      <c r="D53" s="153"/>
      <c r="E53" s="153"/>
      <c r="F53" s="153"/>
      <c r="G53" s="153"/>
      <c r="H53" s="153"/>
      <c r="I53" s="153"/>
      <c r="J53" s="153"/>
      <c r="K53" s="5"/>
    </row>
    <row r="54" spans="1:11" ht="31.5" x14ac:dyDescent="0.25">
      <c r="A54" s="7">
        <v>50</v>
      </c>
      <c r="B54" s="11" t="s">
        <v>43</v>
      </c>
      <c r="C54" s="6">
        <f>SUM(D54:J54)</f>
        <v>1426436.9410599999</v>
      </c>
      <c r="D54" s="6">
        <v>190775.23</v>
      </c>
      <c r="E54" s="6">
        <v>185494.39999999999</v>
      </c>
      <c r="F54" s="6">
        <v>211201.42</v>
      </c>
      <c r="G54" s="59">
        <f>SUM(G55:G57)</f>
        <v>213113.99699999997</v>
      </c>
      <c r="H54" s="24">
        <f>SUM(H55:H57)</f>
        <v>207574.23405999999</v>
      </c>
      <c r="I54" s="24">
        <f t="shared" ref="I54:J54" si="26">SUM(I55:I57)</f>
        <v>208992.47</v>
      </c>
      <c r="J54" s="24">
        <f t="shared" si="26"/>
        <v>209285.19</v>
      </c>
      <c r="K54" s="6" t="s">
        <v>7</v>
      </c>
    </row>
    <row r="55" spans="1:11" ht="15.75" x14ac:dyDescent="0.25">
      <c r="A55" s="7">
        <v>51</v>
      </c>
      <c r="B55" s="11" t="s">
        <v>44</v>
      </c>
      <c r="C55" s="6">
        <f>SUM(D55:J55)</f>
        <v>277751.3</v>
      </c>
      <c r="D55" s="6">
        <v>39084.400000000001</v>
      </c>
      <c r="E55" s="6">
        <v>35918</v>
      </c>
      <c r="F55" s="6">
        <v>42528</v>
      </c>
      <c r="G55" s="59">
        <f t="shared" ref="G55:J57" si="27">G60</f>
        <v>38158.9</v>
      </c>
      <c r="H55" s="24">
        <f t="shared" si="27"/>
        <v>40147</v>
      </c>
      <c r="I55" s="24">
        <f t="shared" si="27"/>
        <v>40959</v>
      </c>
      <c r="J55" s="24">
        <f t="shared" si="27"/>
        <v>40956</v>
      </c>
      <c r="K55" s="6" t="s">
        <v>7</v>
      </c>
    </row>
    <row r="56" spans="1:11" ht="15.75" x14ac:dyDescent="0.25">
      <c r="A56" s="7">
        <v>52</v>
      </c>
      <c r="B56" s="11" t="s">
        <v>9</v>
      </c>
      <c r="C56" s="6">
        <f>SUM(D56:J56)</f>
        <v>1088510.152</v>
      </c>
      <c r="D56" s="6">
        <v>136570.15</v>
      </c>
      <c r="E56" s="6">
        <v>143302.20000000001</v>
      </c>
      <c r="F56" s="6">
        <v>161579.20000000001</v>
      </c>
      <c r="G56" s="59">
        <f t="shared" si="27"/>
        <v>165740.70199999999</v>
      </c>
      <c r="H56" s="24">
        <f t="shared" si="27"/>
        <v>160439.29999999999</v>
      </c>
      <c r="I56" s="24">
        <f t="shared" si="27"/>
        <v>160439.29999999999</v>
      </c>
      <c r="J56" s="24">
        <f t="shared" si="27"/>
        <v>160439.29999999999</v>
      </c>
      <c r="K56" s="6" t="s">
        <v>7</v>
      </c>
    </row>
    <row r="57" spans="1:11" ht="15.75" x14ac:dyDescent="0.25">
      <c r="A57" s="7">
        <v>53</v>
      </c>
      <c r="B57" s="11" t="s">
        <v>10</v>
      </c>
      <c r="C57" s="6">
        <f>SUM(D57:J57)</f>
        <v>60175.48906</v>
      </c>
      <c r="D57" s="6">
        <v>15120.68</v>
      </c>
      <c r="E57" s="6">
        <v>6274.2</v>
      </c>
      <c r="F57" s="6">
        <v>7094.22</v>
      </c>
      <c r="G57" s="59">
        <f>G62</f>
        <v>9214.3950000000004</v>
      </c>
      <c r="H57" s="24">
        <f>H62</f>
        <v>6987.9340599999996</v>
      </c>
      <c r="I57" s="24">
        <f t="shared" si="27"/>
        <v>7594.17</v>
      </c>
      <c r="J57" s="24">
        <f t="shared" si="27"/>
        <v>7889.89</v>
      </c>
      <c r="K57" s="6" t="s">
        <v>7</v>
      </c>
    </row>
    <row r="58" spans="1:11" ht="15.75" x14ac:dyDescent="0.25">
      <c r="A58" s="7">
        <v>54</v>
      </c>
      <c r="B58" s="145" t="s">
        <v>16</v>
      </c>
      <c r="C58" s="146"/>
      <c r="D58" s="146"/>
      <c r="E58" s="146"/>
      <c r="F58" s="146"/>
      <c r="G58" s="146"/>
      <c r="H58" s="146"/>
      <c r="I58" s="146"/>
      <c r="J58" s="146"/>
      <c r="K58" s="5"/>
    </row>
    <row r="59" spans="1:11" ht="31.5" x14ac:dyDescent="0.25">
      <c r="A59" s="7">
        <v>55</v>
      </c>
      <c r="B59" s="39" t="s">
        <v>45</v>
      </c>
      <c r="C59" s="37">
        <f>SUM(D59:J59)</f>
        <v>1426436.9410599999</v>
      </c>
      <c r="D59" s="37">
        <v>190775.23</v>
      </c>
      <c r="E59" s="37">
        <v>185494.39999999999</v>
      </c>
      <c r="F59" s="37">
        <v>211201.42</v>
      </c>
      <c r="G59" s="63">
        <f>SUM(G60:G62)</f>
        <v>213113.99699999997</v>
      </c>
      <c r="H59" s="40">
        <f>SUM(H60:H62)</f>
        <v>207574.23405999999</v>
      </c>
      <c r="I59" s="40">
        <f t="shared" ref="I59:J59" si="28">SUM(I60:I62)</f>
        <v>208992.47</v>
      </c>
      <c r="J59" s="40">
        <f t="shared" si="28"/>
        <v>209285.19</v>
      </c>
      <c r="K59" s="6" t="s">
        <v>7</v>
      </c>
    </row>
    <row r="60" spans="1:11" ht="15.75" x14ac:dyDescent="0.25">
      <c r="A60" s="7">
        <v>56</v>
      </c>
      <c r="B60" s="39" t="s">
        <v>44</v>
      </c>
      <c r="C60" s="37">
        <f>SUM(D60:J60)</f>
        <v>277751.3</v>
      </c>
      <c r="D60" s="37">
        <v>39084.400000000001</v>
      </c>
      <c r="E60" s="37">
        <v>35918</v>
      </c>
      <c r="F60" s="37">
        <v>42528</v>
      </c>
      <c r="G60" s="63">
        <f>G88+G70</f>
        <v>38158.9</v>
      </c>
      <c r="H60" s="40">
        <f>H88+H70</f>
        <v>40147</v>
      </c>
      <c r="I60" s="40">
        <f t="shared" ref="I60:J60" si="29">I88+I70</f>
        <v>40959</v>
      </c>
      <c r="J60" s="40">
        <f t="shared" si="29"/>
        <v>40956</v>
      </c>
      <c r="K60" s="6" t="s">
        <v>7</v>
      </c>
    </row>
    <row r="61" spans="1:11" ht="15.75" x14ac:dyDescent="0.25">
      <c r="A61" s="7">
        <v>57</v>
      </c>
      <c r="B61" s="39" t="s">
        <v>9</v>
      </c>
      <c r="C61" s="37">
        <f>SUM(D61:J61)</f>
        <v>1088510.152</v>
      </c>
      <c r="D61" s="37">
        <v>136570.15</v>
      </c>
      <c r="E61" s="37">
        <v>143302.20000000001</v>
      </c>
      <c r="F61" s="37">
        <v>161579.20000000001</v>
      </c>
      <c r="G61" s="63">
        <f>G68+G72+G80+G82</f>
        <v>165740.70199999999</v>
      </c>
      <c r="H61" s="40">
        <f>H68+H72+H80+H82</f>
        <v>160439.29999999999</v>
      </c>
      <c r="I61" s="40">
        <f t="shared" ref="I61:J61" si="30">I68+I72+I80+I82</f>
        <v>160439.29999999999</v>
      </c>
      <c r="J61" s="40">
        <f t="shared" si="30"/>
        <v>160439.29999999999</v>
      </c>
      <c r="K61" s="6" t="s">
        <v>7</v>
      </c>
    </row>
    <row r="62" spans="1:11" ht="15.75" x14ac:dyDescent="0.25">
      <c r="A62" s="7">
        <v>58</v>
      </c>
      <c r="B62" s="39" t="s">
        <v>10</v>
      </c>
      <c r="C62" s="37">
        <f>SUM(D62:J62)</f>
        <v>60175.48906</v>
      </c>
      <c r="D62" s="37">
        <v>15120.68</v>
      </c>
      <c r="E62" s="37">
        <v>6274.2</v>
      </c>
      <c r="F62" s="37">
        <v>7094.22</v>
      </c>
      <c r="G62" s="63">
        <f>G64+G66+G74+G76+G78</f>
        <v>9214.3950000000004</v>
      </c>
      <c r="H62" s="40">
        <f>H64+H66+H74+H76+H78</f>
        <v>6987.9340599999996</v>
      </c>
      <c r="I62" s="40">
        <f t="shared" ref="I62:J62" si="31">I64+I66+I74+I76+I78</f>
        <v>7594.17</v>
      </c>
      <c r="J62" s="40">
        <f t="shared" si="31"/>
        <v>7889.89</v>
      </c>
      <c r="K62" s="6" t="s">
        <v>7</v>
      </c>
    </row>
    <row r="63" spans="1:11" ht="47.25" x14ac:dyDescent="0.25">
      <c r="A63" s="7">
        <v>59</v>
      </c>
      <c r="B63" s="11" t="s">
        <v>46</v>
      </c>
      <c r="C63" s="6">
        <v>2164.1</v>
      </c>
      <c r="D63" s="6">
        <v>2164.1</v>
      </c>
      <c r="E63" s="6">
        <v>0</v>
      </c>
      <c r="F63" s="6">
        <v>0</v>
      </c>
      <c r="G63" s="59">
        <v>0</v>
      </c>
      <c r="H63" s="24">
        <v>0</v>
      </c>
      <c r="I63" s="24">
        <v>0</v>
      </c>
      <c r="J63" s="24">
        <v>0</v>
      </c>
      <c r="K63" s="6" t="s">
        <v>47</v>
      </c>
    </row>
    <row r="64" spans="1:11" ht="15.75" x14ac:dyDescent="0.25">
      <c r="A64" s="7">
        <v>60</v>
      </c>
      <c r="B64" s="11" t="s">
        <v>10</v>
      </c>
      <c r="C64" s="6">
        <v>2164.1</v>
      </c>
      <c r="D64" s="6">
        <v>2164.1</v>
      </c>
      <c r="E64" s="6">
        <v>0</v>
      </c>
      <c r="F64" s="6">
        <v>0</v>
      </c>
      <c r="G64" s="66">
        <v>0</v>
      </c>
      <c r="H64" s="30">
        <v>0</v>
      </c>
      <c r="I64" s="30">
        <v>0</v>
      </c>
      <c r="J64" s="30">
        <v>0</v>
      </c>
      <c r="K64" s="6"/>
    </row>
    <row r="65" spans="1:11" ht="94.5" x14ac:dyDescent="0.25">
      <c r="A65" s="7">
        <v>61</v>
      </c>
      <c r="B65" s="11" t="s">
        <v>48</v>
      </c>
      <c r="C65" s="6">
        <f>SUM(D65:J65)</f>
        <v>8539.32</v>
      </c>
      <c r="D65" s="6">
        <v>6797.3</v>
      </c>
      <c r="E65" s="6">
        <v>2.6</v>
      </c>
      <c r="F65" s="6">
        <v>2.8</v>
      </c>
      <c r="G65" s="59">
        <f>SUM(G66)</f>
        <v>1727.62</v>
      </c>
      <c r="H65" s="24">
        <f>SUM(H66)</f>
        <v>3</v>
      </c>
      <c r="I65" s="24">
        <f t="shared" ref="I65:J65" si="32">SUM(I66)</f>
        <v>3</v>
      </c>
      <c r="J65" s="24">
        <f t="shared" si="32"/>
        <v>3</v>
      </c>
      <c r="K65" s="6" t="s">
        <v>49</v>
      </c>
    </row>
    <row r="66" spans="1:11" ht="15.75" x14ac:dyDescent="0.25">
      <c r="A66" s="7">
        <v>62</v>
      </c>
      <c r="B66" s="11" t="s">
        <v>10</v>
      </c>
      <c r="C66" s="6">
        <f>SUM(D66:J66)</f>
        <v>8539.32</v>
      </c>
      <c r="D66" s="6">
        <v>6797.3</v>
      </c>
      <c r="E66" s="6">
        <v>2.6</v>
      </c>
      <c r="F66" s="6">
        <v>2.8</v>
      </c>
      <c r="G66" s="65">
        <v>1727.62</v>
      </c>
      <c r="H66" s="52">
        <v>3</v>
      </c>
      <c r="I66" s="52">
        <v>3</v>
      </c>
      <c r="J66" s="52">
        <v>3</v>
      </c>
      <c r="K66" s="6"/>
    </row>
    <row r="67" spans="1:11" ht="362.25" x14ac:dyDescent="0.25">
      <c r="A67" s="7">
        <v>63</v>
      </c>
      <c r="B67" s="11" t="s">
        <v>50</v>
      </c>
      <c r="C67" s="6">
        <v>772316</v>
      </c>
      <c r="D67" s="6">
        <v>100251</v>
      </c>
      <c r="E67" s="6">
        <v>108890</v>
      </c>
      <c r="F67" s="6">
        <v>113590</v>
      </c>
      <c r="G67" s="59">
        <v>121015</v>
      </c>
      <c r="H67" s="24">
        <v>121015</v>
      </c>
      <c r="I67" s="24">
        <v>121015</v>
      </c>
      <c r="J67" s="24">
        <v>121015</v>
      </c>
      <c r="K67" s="6" t="s">
        <v>51</v>
      </c>
    </row>
    <row r="68" spans="1:11" ht="15.75" x14ac:dyDescent="0.25">
      <c r="A68" s="7">
        <v>64</v>
      </c>
      <c r="B68" s="11" t="s">
        <v>26</v>
      </c>
      <c r="C68" s="6">
        <v>772316</v>
      </c>
      <c r="D68" s="6">
        <v>100251</v>
      </c>
      <c r="E68" s="6">
        <v>108890</v>
      </c>
      <c r="F68" s="6">
        <v>113590</v>
      </c>
      <c r="G68" s="59">
        <v>121015</v>
      </c>
      <c r="H68" s="24">
        <v>121015</v>
      </c>
      <c r="I68" s="24">
        <v>121015</v>
      </c>
      <c r="J68" s="24">
        <v>121015</v>
      </c>
      <c r="K68" s="6"/>
    </row>
    <row r="69" spans="1:11" ht="157.5" x14ac:dyDescent="0.25">
      <c r="A69" s="7">
        <v>65</v>
      </c>
      <c r="B69" s="11" t="s">
        <v>52</v>
      </c>
      <c r="C69" s="6">
        <v>269027</v>
      </c>
      <c r="D69" s="6">
        <v>37646</v>
      </c>
      <c r="E69" s="6">
        <v>35918</v>
      </c>
      <c r="F69" s="6">
        <v>42493</v>
      </c>
      <c r="G69" s="59">
        <v>37986</v>
      </c>
      <c r="H69" s="24">
        <v>37986</v>
      </c>
      <c r="I69" s="24">
        <v>37986</v>
      </c>
      <c r="J69" s="24">
        <v>37986</v>
      </c>
      <c r="K69" s="6" t="s">
        <v>51</v>
      </c>
    </row>
    <row r="70" spans="1:11" ht="15.75" x14ac:dyDescent="0.25">
      <c r="A70" s="7">
        <v>66</v>
      </c>
      <c r="B70" s="11" t="s">
        <v>36</v>
      </c>
      <c r="C70" s="6">
        <v>269027</v>
      </c>
      <c r="D70" s="6">
        <v>37646</v>
      </c>
      <c r="E70" s="6">
        <v>35918</v>
      </c>
      <c r="F70" s="6">
        <v>42493</v>
      </c>
      <c r="G70" s="59">
        <v>37986</v>
      </c>
      <c r="H70" s="75">
        <v>40147</v>
      </c>
      <c r="I70" s="75">
        <v>40959</v>
      </c>
      <c r="J70" s="75">
        <v>40956</v>
      </c>
      <c r="K70" s="6"/>
    </row>
    <row r="71" spans="1:11" ht="315" x14ac:dyDescent="0.25">
      <c r="A71" s="7">
        <v>67</v>
      </c>
      <c r="B71" s="11" t="s">
        <v>53</v>
      </c>
      <c r="C71" s="6">
        <f t="shared" ref="C71:C82" si="33">SUM(D71:J71)</f>
        <v>277909.00199999998</v>
      </c>
      <c r="D71" s="6">
        <v>34105</v>
      </c>
      <c r="E71" s="6">
        <v>34412</v>
      </c>
      <c r="F71" s="6">
        <v>47989</v>
      </c>
      <c r="G71" s="59">
        <f>G72</f>
        <v>44547.002</v>
      </c>
      <c r="H71" s="24">
        <f>H72</f>
        <v>38952</v>
      </c>
      <c r="I71" s="24">
        <f t="shared" ref="I71:J71" si="34">I72</f>
        <v>38952</v>
      </c>
      <c r="J71" s="24">
        <f t="shared" si="34"/>
        <v>38952</v>
      </c>
      <c r="K71" s="6" t="s">
        <v>54</v>
      </c>
    </row>
    <row r="72" spans="1:11" ht="15.75" x14ac:dyDescent="0.25">
      <c r="A72" s="7">
        <v>68</v>
      </c>
      <c r="B72" s="11" t="s">
        <v>26</v>
      </c>
      <c r="C72" s="6">
        <f t="shared" si="33"/>
        <v>277909.00199999998</v>
      </c>
      <c r="D72" s="6">
        <v>34105</v>
      </c>
      <c r="E72" s="6">
        <v>34412</v>
      </c>
      <c r="F72" s="6">
        <v>47989</v>
      </c>
      <c r="G72" s="69">
        <v>44547.002</v>
      </c>
      <c r="H72" s="75">
        <v>38952</v>
      </c>
      <c r="I72" s="75">
        <v>38952</v>
      </c>
      <c r="J72" s="75">
        <v>38952</v>
      </c>
      <c r="K72" s="6"/>
    </row>
    <row r="73" spans="1:11" ht="63" x14ac:dyDescent="0.25">
      <c r="A73" s="7">
        <v>69</v>
      </c>
      <c r="B73" s="11" t="s">
        <v>55</v>
      </c>
      <c r="C73" s="6">
        <f t="shared" si="33"/>
        <v>36429.379059999992</v>
      </c>
      <c r="D73" s="6">
        <v>4018.28</v>
      </c>
      <c r="E73" s="6">
        <v>4380</v>
      </c>
      <c r="F73" s="6">
        <v>4966.88</v>
      </c>
      <c r="G73" s="59">
        <f>G74</f>
        <v>5307.0249999999996</v>
      </c>
      <c r="H73" s="24">
        <f>H74</f>
        <v>5632.7340599999998</v>
      </c>
      <c r="I73" s="24">
        <f t="shared" ref="I73:J73" si="35">I74</f>
        <v>5914.37</v>
      </c>
      <c r="J73" s="24">
        <f t="shared" si="35"/>
        <v>6210.09</v>
      </c>
      <c r="K73" s="6" t="s">
        <v>56</v>
      </c>
    </row>
    <row r="74" spans="1:11" ht="15.75" x14ac:dyDescent="0.25">
      <c r="A74" s="7">
        <v>70</v>
      </c>
      <c r="B74" s="11" t="s">
        <v>10</v>
      </c>
      <c r="C74" s="6">
        <f t="shared" si="33"/>
        <v>36429.379059999992</v>
      </c>
      <c r="D74" s="6">
        <v>4018.28</v>
      </c>
      <c r="E74" s="6">
        <v>4380</v>
      </c>
      <c r="F74" s="6">
        <v>4966.88</v>
      </c>
      <c r="G74" s="59">
        <v>5307.0249999999996</v>
      </c>
      <c r="H74" s="75">
        <v>5632.7340599999998</v>
      </c>
      <c r="I74" s="75">
        <v>5914.37</v>
      </c>
      <c r="J74" s="75">
        <v>6210.09</v>
      </c>
      <c r="K74" s="6"/>
    </row>
    <row r="75" spans="1:11" ht="63" x14ac:dyDescent="0.25">
      <c r="A75" s="7">
        <v>71</v>
      </c>
      <c r="B75" s="11" t="s">
        <v>57</v>
      </c>
      <c r="C75" s="6">
        <f t="shared" si="33"/>
        <v>9307.6899999999987</v>
      </c>
      <c r="D75" s="6">
        <v>1641</v>
      </c>
      <c r="E75" s="6">
        <v>1441.6</v>
      </c>
      <c r="F75" s="6">
        <v>1654.54</v>
      </c>
      <c r="G75" s="59">
        <f>G76</f>
        <v>1639.75</v>
      </c>
      <c r="H75" s="24">
        <f>H76</f>
        <v>777.2</v>
      </c>
      <c r="I75" s="24">
        <f t="shared" ref="I75:J75" si="36">I76</f>
        <v>1076.8</v>
      </c>
      <c r="J75" s="24">
        <f t="shared" si="36"/>
        <v>1076.8</v>
      </c>
      <c r="K75" s="6" t="s">
        <v>58</v>
      </c>
    </row>
    <row r="76" spans="1:11" ht="15.75" x14ac:dyDescent="0.25">
      <c r="A76" s="7">
        <v>72</v>
      </c>
      <c r="B76" s="11" t="s">
        <v>10</v>
      </c>
      <c r="C76" s="6">
        <f t="shared" si="33"/>
        <v>9307.6939999999995</v>
      </c>
      <c r="D76" s="6">
        <v>1641</v>
      </c>
      <c r="E76" s="6">
        <v>1441.6</v>
      </c>
      <c r="F76" s="6">
        <v>1654.5440000000001</v>
      </c>
      <c r="G76" s="64">
        <v>1639.75</v>
      </c>
      <c r="H76" s="52">
        <v>777.2</v>
      </c>
      <c r="I76" s="52">
        <v>1076.8</v>
      </c>
      <c r="J76" s="52">
        <v>1076.8</v>
      </c>
      <c r="K76" s="13"/>
    </row>
    <row r="77" spans="1:11" ht="94.5" x14ac:dyDescent="0.25">
      <c r="A77" s="7">
        <v>73</v>
      </c>
      <c r="B77" s="11" t="s">
        <v>230</v>
      </c>
      <c r="C77" s="6">
        <f t="shared" si="33"/>
        <v>3735</v>
      </c>
      <c r="D77" s="6">
        <v>500</v>
      </c>
      <c r="E77" s="6">
        <v>450</v>
      </c>
      <c r="F77" s="6">
        <v>470</v>
      </c>
      <c r="G77" s="59">
        <f>G78</f>
        <v>540</v>
      </c>
      <c r="H77" s="24">
        <f>H78</f>
        <v>575</v>
      </c>
      <c r="I77" s="24">
        <f t="shared" ref="I77:J77" si="37">I78</f>
        <v>600</v>
      </c>
      <c r="J77" s="24">
        <f t="shared" si="37"/>
        <v>600</v>
      </c>
      <c r="K77" s="6" t="s">
        <v>60</v>
      </c>
    </row>
    <row r="78" spans="1:11" ht="15.75" x14ac:dyDescent="0.25">
      <c r="A78" s="7">
        <v>74</v>
      </c>
      <c r="B78" s="11" t="s">
        <v>10</v>
      </c>
      <c r="C78" s="6">
        <f t="shared" si="33"/>
        <v>3735</v>
      </c>
      <c r="D78" s="6">
        <v>500</v>
      </c>
      <c r="E78" s="6">
        <v>450</v>
      </c>
      <c r="F78" s="6">
        <v>470</v>
      </c>
      <c r="G78" s="59">
        <v>540</v>
      </c>
      <c r="H78" s="75">
        <v>575</v>
      </c>
      <c r="I78" s="75">
        <v>600</v>
      </c>
      <c r="J78" s="75">
        <v>600</v>
      </c>
      <c r="K78" s="6"/>
    </row>
    <row r="79" spans="1:11" ht="267.75" x14ac:dyDescent="0.25">
      <c r="A79" s="7">
        <v>75</v>
      </c>
      <c r="B79" s="11" t="s">
        <v>61</v>
      </c>
      <c r="C79" s="6">
        <f t="shared" si="33"/>
        <v>1.8000000000000003</v>
      </c>
      <c r="D79" s="6">
        <v>0.2</v>
      </c>
      <c r="E79" s="6">
        <v>0.2</v>
      </c>
      <c r="F79" s="6">
        <v>0.2</v>
      </c>
      <c r="G79" s="59">
        <f>G80</f>
        <v>0.3</v>
      </c>
      <c r="H79" s="24">
        <f>H80</f>
        <v>0.3</v>
      </c>
      <c r="I79" s="24">
        <f t="shared" ref="I79:J79" si="38">I80</f>
        <v>0.3</v>
      </c>
      <c r="J79" s="24">
        <f t="shared" si="38"/>
        <v>0.3</v>
      </c>
      <c r="K79" s="6" t="s">
        <v>62</v>
      </c>
    </row>
    <row r="80" spans="1:11" ht="15.75" x14ac:dyDescent="0.25">
      <c r="A80" s="7">
        <v>76</v>
      </c>
      <c r="B80" s="11" t="s">
        <v>63</v>
      </c>
      <c r="C80" s="6">
        <f t="shared" si="33"/>
        <v>1.8000000000000003</v>
      </c>
      <c r="D80" s="6">
        <v>0.2</v>
      </c>
      <c r="E80" s="6">
        <v>0.2</v>
      </c>
      <c r="F80" s="6">
        <v>0.2</v>
      </c>
      <c r="G80" s="59">
        <v>0.3</v>
      </c>
      <c r="H80" s="24">
        <v>0.3</v>
      </c>
      <c r="I80" s="24">
        <v>0.3</v>
      </c>
      <c r="J80" s="24">
        <v>0.3</v>
      </c>
      <c r="K80" s="6"/>
    </row>
    <row r="81" spans="1:11" ht="173.25" x14ac:dyDescent="0.25">
      <c r="A81" s="7">
        <v>77</v>
      </c>
      <c r="B81" s="11" t="s">
        <v>64</v>
      </c>
      <c r="C81" s="6">
        <f t="shared" si="33"/>
        <v>1824.2</v>
      </c>
      <c r="D81" s="6">
        <v>229.8</v>
      </c>
      <c r="E81" s="6">
        <v>0</v>
      </c>
      <c r="F81" s="6">
        <v>0</v>
      </c>
      <c r="G81" s="59">
        <f>G82</f>
        <v>178.4</v>
      </c>
      <c r="H81" s="24">
        <f>H82</f>
        <v>472</v>
      </c>
      <c r="I81" s="24">
        <f t="shared" ref="I81:J81" si="39">I82</f>
        <v>472</v>
      </c>
      <c r="J81" s="24">
        <f t="shared" si="39"/>
        <v>472</v>
      </c>
      <c r="K81" s="6" t="s">
        <v>65</v>
      </c>
    </row>
    <row r="82" spans="1:11" ht="15.75" x14ac:dyDescent="0.25">
      <c r="A82" s="7">
        <v>78</v>
      </c>
      <c r="B82" s="11" t="s">
        <v>63</v>
      </c>
      <c r="C82" s="6">
        <f t="shared" si="33"/>
        <v>1824.2</v>
      </c>
      <c r="D82" s="6">
        <v>229.8</v>
      </c>
      <c r="E82" s="6">
        <v>0</v>
      </c>
      <c r="F82" s="6">
        <v>0</v>
      </c>
      <c r="G82" s="69">
        <v>178.4</v>
      </c>
      <c r="H82" s="75">
        <v>472</v>
      </c>
      <c r="I82" s="75">
        <v>472</v>
      </c>
      <c r="J82" s="75">
        <v>472</v>
      </c>
      <c r="K82" s="6"/>
    </row>
    <row r="83" spans="1:11" ht="204.75" x14ac:dyDescent="0.25">
      <c r="A83" s="7">
        <v>79</v>
      </c>
      <c r="B83" s="11" t="s">
        <v>66</v>
      </c>
      <c r="C83" s="6">
        <v>1438.4</v>
      </c>
      <c r="D83" s="6">
        <v>1438.4</v>
      </c>
      <c r="E83" s="6">
        <v>0</v>
      </c>
      <c r="F83" s="6">
        <v>0</v>
      </c>
      <c r="G83" s="59">
        <v>0</v>
      </c>
      <c r="H83" s="24">
        <v>0</v>
      </c>
      <c r="I83" s="24">
        <v>0</v>
      </c>
      <c r="J83" s="24">
        <v>0</v>
      </c>
      <c r="K83" s="6" t="s">
        <v>47</v>
      </c>
    </row>
    <row r="84" spans="1:11" ht="15.75" x14ac:dyDescent="0.25">
      <c r="A84" s="7">
        <v>80</v>
      </c>
      <c r="B84" s="11" t="s">
        <v>12</v>
      </c>
      <c r="C84" s="6">
        <v>1438.4</v>
      </c>
      <c r="D84" s="6">
        <v>1438.4</v>
      </c>
      <c r="E84" s="6">
        <v>0</v>
      </c>
      <c r="F84" s="6">
        <v>0</v>
      </c>
      <c r="G84" s="59">
        <v>0</v>
      </c>
      <c r="H84" s="24">
        <v>0</v>
      </c>
      <c r="I84" s="24">
        <v>0</v>
      </c>
      <c r="J84" s="24">
        <v>0</v>
      </c>
      <c r="K84" s="6"/>
    </row>
    <row r="85" spans="1:11" ht="78.75" x14ac:dyDescent="0.25">
      <c r="A85" s="7">
        <v>81</v>
      </c>
      <c r="B85" s="11" t="s">
        <v>67</v>
      </c>
      <c r="C85" s="6">
        <v>1984.15</v>
      </c>
      <c r="D85" s="6">
        <v>1984.15</v>
      </c>
      <c r="E85" s="6">
        <v>0</v>
      </c>
      <c r="F85" s="6">
        <v>0</v>
      </c>
      <c r="G85" s="59">
        <v>0</v>
      </c>
      <c r="H85" s="24">
        <v>0</v>
      </c>
      <c r="I85" s="24">
        <v>0</v>
      </c>
      <c r="J85" s="24">
        <v>0</v>
      </c>
      <c r="K85" s="6" t="s">
        <v>47</v>
      </c>
    </row>
    <row r="86" spans="1:11" ht="15.75" x14ac:dyDescent="0.25">
      <c r="A86" s="7">
        <v>82</v>
      </c>
      <c r="B86" s="11" t="s">
        <v>26</v>
      </c>
      <c r="C86" s="6">
        <v>1984.15</v>
      </c>
      <c r="D86" s="6">
        <v>1984.15</v>
      </c>
      <c r="E86" s="6">
        <v>0</v>
      </c>
      <c r="F86" s="6">
        <v>0</v>
      </c>
      <c r="G86" s="59">
        <v>0</v>
      </c>
      <c r="H86" s="24">
        <v>0</v>
      </c>
      <c r="I86" s="24">
        <v>0</v>
      </c>
      <c r="J86" s="24">
        <v>0</v>
      </c>
      <c r="K86" s="6"/>
    </row>
    <row r="87" spans="1:11" ht="395.25" customHeight="1" x14ac:dyDescent="0.25">
      <c r="A87" s="7">
        <v>83</v>
      </c>
      <c r="B87" s="11" t="s">
        <v>70</v>
      </c>
      <c r="C87" s="6">
        <f>SUM(D87:J87)</f>
        <v>207.9</v>
      </c>
      <c r="D87" s="6">
        <v>0</v>
      </c>
      <c r="E87" s="6">
        <v>0</v>
      </c>
      <c r="F87" s="6">
        <v>35</v>
      </c>
      <c r="G87" s="59">
        <f>G88</f>
        <v>172.9</v>
      </c>
      <c r="H87" s="24">
        <f>H88</f>
        <v>0</v>
      </c>
      <c r="I87" s="24">
        <f t="shared" ref="I87:J87" si="40">I88</f>
        <v>0</v>
      </c>
      <c r="J87" s="24">
        <f t="shared" si="40"/>
        <v>0</v>
      </c>
      <c r="K87" s="6" t="s">
        <v>227</v>
      </c>
    </row>
    <row r="88" spans="1:11" ht="15.75" x14ac:dyDescent="0.25">
      <c r="A88" s="7">
        <v>84</v>
      </c>
      <c r="B88" s="11" t="s">
        <v>12</v>
      </c>
      <c r="C88" s="6">
        <f>SUM(D88:J88)</f>
        <v>207.9</v>
      </c>
      <c r="D88" s="6">
        <v>0</v>
      </c>
      <c r="E88" s="6">
        <v>0</v>
      </c>
      <c r="F88" s="6">
        <v>35</v>
      </c>
      <c r="G88" s="69">
        <v>172.9</v>
      </c>
      <c r="H88" s="75">
        <v>0</v>
      </c>
      <c r="I88" s="75">
        <v>0</v>
      </c>
      <c r="J88" s="75">
        <v>0</v>
      </c>
      <c r="K88" s="6"/>
    </row>
    <row r="89" spans="1:11" ht="15.75" x14ac:dyDescent="0.25">
      <c r="A89" s="7">
        <v>85</v>
      </c>
      <c r="B89" s="152" t="s">
        <v>72</v>
      </c>
      <c r="C89" s="153"/>
      <c r="D89" s="153"/>
      <c r="E89" s="153"/>
      <c r="F89" s="153"/>
      <c r="G89" s="153"/>
      <c r="H89" s="153"/>
      <c r="I89" s="153"/>
      <c r="J89" s="153"/>
      <c r="K89" s="5"/>
    </row>
    <row r="90" spans="1:11" ht="31.5" x14ac:dyDescent="0.25">
      <c r="A90" s="7">
        <v>86</v>
      </c>
      <c r="B90" s="11" t="s">
        <v>73</v>
      </c>
      <c r="C90" s="6">
        <f>SUM(D90:J90)</f>
        <v>794467.21</v>
      </c>
      <c r="D90" s="6">
        <v>99442.92</v>
      </c>
      <c r="E90" s="6">
        <v>99216.3</v>
      </c>
      <c r="F90" s="6">
        <v>89581.34</v>
      </c>
      <c r="G90" s="59">
        <f>G91+G92</f>
        <v>99772.45</v>
      </c>
      <c r="H90" s="24">
        <f>H91+H92</f>
        <v>103204.2</v>
      </c>
      <c r="I90" s="24">
        <f t="shared" ref="I90:J90" si="41">I91+I92</f>
        <v>157709</v>
      </c>
      <c r="J90" s="24">
        <f t="shared" si="41"/>
        <v>145541</v>
      </c>
      <c r="K90" s="6" t="s">
        <v>7</v>
      </c>
    </row>
    <row r="91" spans="1:11" ht="15.75" x14ac:dyDescent="0.25">
      <c r="A91" s="7">
        <v>87</v>
      </c>
      <c r="B91" s="11" t="s">
        <v>9</v>
      </c>
      <c r="C91" s="6">
        <v>0</v>
      </c>
      <c r="D91" s="6">
        <v>0</v>
      </c>
      <c r="E91" s="6">
        <v>0</v>
      </c>
      <c r="F91" s="6">
        <v>0</v>
      </c>
      <c r="G91" s="59">
        <v>0</v>
      </c>
      <c r="H91" s="24">
        <v>0</v>
      </c>
      <c r="I91" s="24">
        <v>0</v>
      </c>
      <c r="J91" s="24">
        <v>0</v>
      </c>
      <c r="K91" s="6" t="s">
        <v>7</v>
      </c>
    </row>
    <row r="92" spans="1:11" ht="15.75" x14ac:dyDescent="0.25">
      <c r="A92" s="7">
        <v>88</v>
      </c>
      <c r="B92" s="11" t="s">
        <v>10</v>
      </c>
      <c r="C92" s="6">
        <f>SUM(D92:J92)</f>
        <v>794467.21</v>
      </c>
      <c r="D92" s="6">
        <v>99442.92</v>
      </c>
      <c r="E92" s="6">
        <v>99216.3</v>
      </c>
      <c r="F92" s="6">
        <v>89581.34</v>
      </c>
      <c r="G92" s="59">
        <f>G96</f>
        <v>99772.45</v>
      </c>
      <c r="H92" s="24">
        <f>H96</f>
        <v>103204.2</v>
      </c>
      <c r="I92" s="24">
        <f t="shared" ref="I92:J92" si="42">I96</f>
        <v>157709</v>
      </c>
      <c r="J92" s="24">
        <f t="shared" si="42"/>
        <v>145541</v>
      </c>
      <c r="K92" s="6" t="s">
        <v>7</v>
      </c>
    </row>
    <row r="93" spans="1:11" ht="15.75" x14ac:dyDescent="0.25">
      <c r="A93" s="7">
        <v>89</v>
      </c>
      <c r="B93" s="145" t="s">
        <v>16</v>
      </c>
      <c r="C93" s="146"/>
      <c r="D93" s="146"/>
      <c r="E93" s="146"/>
      <c r="F93" s="146"/>
      <c r="G93" s="146"/>
      <c r="H93" s="146"/>
      <c r="I93" s="146"/>
      <c r="J93" s="146"/>
      <c r="K93" s="5"/>
    </row>
    <row r="94" spans="1:11" ht="31.5" x14ac:dyDescent="0.25">
      <c r="A94" s="7">
        <v>90</v>
      </c>
      <c r="B94" s="39" t="s">
        <v>74</v>
      </c>
      <c r="C94" s="37">
        <f>SUM(D94:J94)</f>
        <v>794467.21</v>
      </c>
      <c r="D94" s="37">
        <v>99442.92</v>
      </c>
      <c r="E94" s="37">
        <v>99216.3</v>
      </c>
      <c r="F94" s="37">
        <v>89581.34</v>
      </c>
      <c r="G94" s="63">
        <f>G96</f>
        <v>99772.45</v>
      </c>
      <c r="H94" s="40">
        <f>H96</f>
        <v>103204.2</v>
      </c>
      <c r="I94" s="40">
        <f t="shared" ref="I94:J94" si="43">I96</f>
        <v>157709</v>
      </c>
      <c r="J94" s="40">
        <f t="shared" si="43"/>
        <v>145541</v>
      </c>
      <c r="K94" s="6" t="s">
        <v>7</v>
      </c>
    </row>
    <row r="95" spans="1:11" ht="15.75" x14ac:dyDescent="0.25">
      <c r="A95" s="7">
        <v>91</v>
      </c>
      <c r="B95" s="39" t="s">
        <v>9</v>
      </c>
      <c r="C95" s="37">
        <v>0</v>
      </c>
      <c r="D95" s="37">
        <v>0</v>
      </c>
      <c r="E95" s="37">
        <v>0</v>
      </c>
      <c r="F95" s="37">
        <v>0</v>
      </c>
      <c r="G95" s="63">
        <v>0</v>
      </c>
      <c r="H95" s="40">
        <v>0</v>
      </c>
      <c r="I95" s="40">
        <v>0</v>
      </c>
      <c r="J95" s="40">
        <v>0</v>
      </c>
      <c r="K95" s="6" t="s">
        <v>7</v>
      </c>
    </row>
    <row r="96" spans="1:11" ht="15.75" x14ac:dyDescent="0.25">
      <c r="A96" s="7">
        <v>92</v>
      </c>
      <c r="B96" s="39" t="s">
        <v>10</v>
      </c>
      <c r="C96" s="37">
        <f>SUM(D96:J96)</f>
        <v>794467.21</v>
      </c>
      <c r="D96" s="37">
        <v>99442.92</v>
      </c>
      <c r="E96" s="37">
        <v>99216.3</v>
      </c>
      <c r="F96" s="37">
        <v>89581.34</v>
      </c>
      <c r="G96" s="63">
        <f>G98+G100</f>
        <v>99772.45</v>
      </c>
      <c r="H96" s="40">
        <f>H98+H100</f>
        <v>103204.2</v>
      </c>
      <c r="I96" s="40">
        <f t="shared" ref="I96:J96" si="44">I98+I100</f>
        <v>157709</v>
      </c>
      <c r="J96" s="40">
        <f t="shared" si="44"/>
        <v>145541</v>
      </c>
      <c r="K96" s="6" t="s">
        <v>7</v>
      </c>
    </row>
    <row r="97" spans="1:11" ht="94.5" x14ac:dyDescent="0.25">
      <c r="A97" s="7">
        <v>93</v>
      </c>
      <c r="B97" s="11" t="s">
        <v>75</v>
      </c>
      <c r="C97" s="10">
        <f>SUM(D97:J97)</f>
        <v>4949.21</v>
      </c>
      <c r="D97" s="10">
        <v>799.92</v>
      </c>
      <c r="E97" s="10">
        <v>573.29999999999995</v>
      </c>
      <c r="F97" s="10">
        <v>802.34</v>
      </c>
      <c r="G97" s="67">
        <f>G98</f>
        <v>1129.45</v>
      </c>
      <c r="H97" s="25">
        <f>H98</f>
        <v>704.2</v>
      </c>
      <c r="I97" s="25">
        <f t="shared" ref="I97:J97" si="45">I98</f>
        <v>470</v>
      </c>
      <c r="J97" s="25">
        <f t="shared" si="45"/>
        <v>470</v>
      </c>
      <c r="K97" s="6" t="s">
        <v>76</v>
      </c>
    </row>
    <row r="98" spans="1:11" ht="15.75" x14ac:dyDescent="0.25">
      <c r="A98" s="7">
        <v>94</v>
      </c>
      <c r="B98" s="11" t="s">
        <v>10</v>
      </c>
      <c r="C98" s="10">
        <f>SUM(D98:J98)</f>
        <v>4949.21</v>
      </c>
      <c r="D98" s="10">
        <v>799.92</v>
      </c>
      <c r="E98" s="10">
        <v>573.29999999999995</v>
      </c>
      <c r="F98" s="10">
        <v>802.34</v>
      </c>
      <c r="G98" s="64">
        <v>1129.45</v>
      </c>
      <c r="H98" s="54">
        <v>704.2</v>
      </c>
      <c r="I98" s="54">
        <v>470</v>
      </c>
      <c r="J98" s="54">
        <v>470</v>
      </c>
      <c r="K98" s="6"/>
    </row>
    <row r="99" spans="1:11" ht="110.25" x14ac:dyDescent="0.25">
      <c r="A99" s="7">
        <v>95</v>
      </c>
      <c r="B99" s="11" t="s">
        <v>79</v>
      </c>
      <c r="C99" s="10">
        <f>SUM(D99:J99)</f>
        <v>789517.99661999999</v>
      </c>
      <c r="D99" s="10">
        <v>98643</v>
      </c>
      <c r="E99" s="10">
        <v>98642.996620000005</v>
      </c>
      <c r="F99" s="10">
        <v>88779</v>
      </c>
      <c r="G99" s="67">
        <f>G100</f>
        <v>98643</v>
      </c>
      <c r="H99" s="25">
        <f>H100</f>
        <v>102500</v>
      </c>
      <c r="I99" s="25">
        <f t="shared" ref="I99:J99" si="46">I100</f>
        <v>157239</v>
      </c>
      <c r="J99" s="25">
        <f t="shared" si="46"/>
        <v>145071</v>
      </c>
      <c r="K99" s="6" t="s">
        <v>80</v>
      </c>
    </row>
    <row r="100" spans="1:11" ht="15.75" x14ac:dyDescent="0.25">
      <c r="A100" s="7">
        <v>96</v>
      </c>
      <c r="B100" s="11" t="s">
        <v>10</v>
      </c>
      <c r="C100" s="10">
        <f>SUM(D100:J100)</f>
        <v>789517.99661999999</v>
      </c>
      <c r="D100" s="10">
        <v>98643</v>
      </c>
      <c r="E100" s="10">
        <v>98642.996620000005</v>
      </c>
      <c r="F100" s="10">
        <v>88779</v>
      </c>
      <c r="G100" s="68">
        <v>98643</v>
      </c>
      <c r="H100" s="75">
        <v>102500</v>
      </c>
      <c r="I100" s="75">
        <v>157239</v>
      </c>
      <c r="J100" s="75">
        <v>145071</v>
      </c>
      <c r="K100" s="13"/>
    </row>
    <row r="101" spans="1:11" ht="15.75" x14ac:dyDescent="0.25">
      <c r="A101" s="7">
        <v>97</v>
      </c>
      <c r="B101" s="152" t="s">
        <v>81</v>
      </c>
      <c r="C101" s="153"/>
      <c r="D101" s="153"/>
      <c r="E101" s="153"/>
      <c r="F101" s="153"/>
      <c r="G101" s="153"/>
      <c r="H101" s="153"/>
      <c r="I101" s="153"/>
      <c r="J101" s="153"/>
      <c r="K101" s="5"/>
    </row>
    <row r="102" spans="1:11" ht="31.5" x14ac:dyDescent="0.25">
      <c r="A102" s="7">
        <v>98</v>
      </c>
      <c r="B102" s="11" t="s">
        <v>73</v>
      </c>
      <c r="C102" s="6">
        <f>SUM(D102:J102)</f>
        <v>77451.789999999994</v>
      </c>
      <c r="D102" s="6">
        <v>8647.6200000000008</v>
      </c>
      <c r="E102" s="6">
        <v>6406.86</v>
      </c>
      <c r="F102" s="6">
        <v>11416.14</v>
      </c>
      <c r="G102" s="59">
        <f>SUM(G103)</f>
        <v>12388.92</v>
      </c>
      <c r="H102" s="24">
        <f>SUM(H103)</f>
        <v>12617.38</v>
      </c>
      <c r="I102" s="24">
        <f t="shared" ref="I102:J102" si="47">SUM(I103)</f>
        <v>12807.92</v>
      </c>
      <c r="J102" s="24">
        <f t="shared" si="47"/>
        <v>13166.95</v>
      </c>
      <c r="K102" s="6" t="s">
        <v>7</v>
      </c>
    </row>
    <row r="103" spans="1:11" ht="15.75" x14ac:dyDescent="0.25">
      <c r="A103" s="7">
        <v>99</v>
      </c>
      <c r="B103" s="11" t="s">
        <v>10</v>
      </c>
      <c r="C103" s="6">
        <f>SUM(D103:J103)</f>
        <v>77451.789999999994</v>
      </c>
      <c r="D103" s="6">
        <v>8647.6200000000008</v>
      </c>
      <c r="E103" s="6">
        <v>6406.86</v>
      </c>
      <c r="F103" s="6">
        <v>11416.14</v>
      </c>
      <c r="G103" s="59">
        <f>G106</f>
        <v>12388.92</v>
      </c>
      <c r="H103" s="24">
        <f>H106</f>
        <v>12617.38</v>
      </c>
      <c r="I103" s="24">
        <f t="shared" ref="I103:J103" si="48">I106</f>
        <v>12807.92</v>
      </c>
      <c r="J103" s="24">
        <f t="shared" si="48"/>
        <v>13166.95</v>
      </c>
      <c r="K103" s="6" t="s">
        <v>7</v>
      </c>
    </row>
    <row r="104" spans="1:11" ht="15.75" x14ac:dyDescent="0.25">
      <c r="A104" s="7">
        <v>100</v>
      </c>
      <c r="B104" s="145" t="s">
        <v>16</v>
      </c>
      <c r="C104" s="146"/>
      <c r="D104" s="146"/>
      <c r="E104" s="146"/>
      <c r="F104" s="146"/>
      <c r="G104" s="146"/>
      <c r="H104" s="146"/>
      <c r="I104" s="146"/>
      <c r="J104" s="146"/>
      <c r="K104" s="5"/>
    </row>
    <row r="105" spans="1:11" ht="31.5" x14ac:dyDescent="0.25">
      <c r="A105" s="7">
        <v>101</v>
      </c>
      <c r="B105" s="39" t="s">
        <v>45</v>
      </c>
      <c r="C105" s="37">
        <f t="shared" ref="C105:C110" si="49">SUM(D105:J105)</f>
        <v>77451.789999999994</v>
      </c>
      <c r="D105" s="37">
        <v>8647.6200000000008</v>
      </c>
      <c r="E105" s="37">
        <v>6406.86</v>
      </c>
      <c r="F105" s="37">
        <v>11416.14</v>
      </c>
      <c r="G105" s="63">
        <f>G106</f>
        <v>12388.92</v>
      </c>
      <c r="H105" s="40">
        <f>H106</f>
        <v>12617.38</v>
      </c>
      <c r="I105" s="40">
        <f t="shared" ref="I105:J105" si="50">I106</f>
        <v>12807.92</v>
      </c>
      <c r="J105" s="40">
        <f t="shared" si="50"/>
        <v>13166.95</v>
      </c>
      <c r="K105" s="6" t="s">
        <v>7</v>
      </c>
    </row>
    <row r="106" spans="1:11" ht="15.75" x14ac:dyDescent="0.25">
      <c r="A106" s="7">
        <v>102</v>
      </c>
      <c r="B106" s="39" t="s">
        <v>10</v>
      </c>
      <c r="C106" s="37">
        <f t="shared" si="49"/>
        <v>77451.789999999994</v>
      </c>
      <c r="D106" s="37">
        <v>8647.6200000000008</v>
      </c>
      <c r="E106" s="37">
        <v>6406.86</v>
      </c>
      <c r="F106" s="37">
        <v>11416.14</v>
      </c>
      <c r="G106" s="63">
        <f>G108+G110</f>
        <v>12388.92</v>
      </c>
      <c r="H106" s="40">
        <f>H108+H110</f>
        <v>12617.38</v>
      </c>
      <c r="I106" s="40">
        <f t="shared" ref="I106:J106" si="51">I108+I110</f>
        <v>12807.92</v>
      </c>
      <c r="J106" s="40">
        <f t="shared" si="51"/>
        <v>13166.95</v>
      </c>
      <c r="K106" s="6" t="s">
        <v>7</v>
      </c>
    </row>
    <row r="107" spans="1:11" ht="157.5" x14ac:dyDescent="0.25">
      <c r="A107" s="7">
        <v>103</v>
      </c>
      <c r="B107" s="11" t="s">
        <v>82</v>
      </c>
      <c r="C107" s="6">
        <f t="shared" si="49"/>
        <v>18565.106</v>
      </c>
      <c r="D107" s="6">
        <v>3779.72</v>
      </c>
      <c r="E107" s="6">
        <v>1546.856</v>
      </c>
      <c r="F107" s="6">
        <v>3772.55</v>
      </c>
      <c r="G107" s="59">
        <f>G108</f>
        <v>2665.78</v>
      </c>
      <c r="H107" s="24">
        <f>H108</f>
        <v>2465</v>
      </c>
      <c r="I107" s="24">
        <f t="shared" ref="I107:J107" si="52">I108</f>
        <v>2248.1</v>
      </c>
      <c r="J107" s="24">
        <f t="shared" si="52"/>
        <v>2087.1</v>
      </c>
      <c r="K107" s="6" t="s">
        <v>83</v>
      </c>
    </row>
    <row r="108" spans="1:11" ht="15.75" x14ac:dyDescent="0.25">
      <c r="A108" s="7">
        <v>104</v>
      </c>
      <c r="B108" s="11" t="s">
        <v>10</v>
      </c>
      <c r="C108" s="6">
        <f t="shared" si="49"/>
        <v>18565.106</v>
      </c>
      <c r="D108" s="6">
        <v>3779.72</v>
      </c>
      <c r="E108" s="6">
        <v>1546.856</v>
      </c>
      <c r="F108" s="6">
        <v>3772.55</v>
      </c>
      <c r="G108" s="64">
        <v>2665.78</v>
      </c>
      <c r="H108" s="54">
        <v>2465</v>
      </c>
      <c r="I108" s="54">
        <v>2248.1</v>
      </c>
      <c r="J108" s="54">
        <v>2087.1</v>
      </c>
      <c r="K108" s="6"/>
    </row>
    <row r="109" spans="1:11" ht="110.25" x14ac:dyDescent="0.25">
      <c r="A109" s="7">
        <v>105</v>
      </c>
      <c r="B109" s="11" t="s">
        <v>84</v>
      </c>
      <c r="C109" s="6">
        <f t="shared" si="49"/>
        <v>58886.679999999993</v>
      </c>
      <c r="D109" s="6">
        <v>4867.8999999999996</v>
      </c>
      <c r="E109" s="6">
        <v>4860</v>
      </c>
      <c r="F109" s="6">
        <v>7643.59</v>
      </c>
      <c r="G109" s="59">
        <f>G110</f>
        <v>9723.14</v>
      </c>
      <c r="H109" s="24">
        <f>H110</f>
        <v>10152.379999999999</v>
      </c>
      <c r="I109" s="24">
        <f t="shared" ref="I109:J109" si="53">I110</f>
        <v>10559.82</v>
      </c>
      <c r="J109" s="24">
        <f t="shared" si="53"/>
        <v>11079.85</v>
      </c>
      <c r="K109" s="6" t="s">
        <v>85</v>
      </c>
    </row>
    <row r="110" spans="1:11" ht="15.75" x14ac:dyDescent="0.25">
      <c r="A110" s="7">
        <v>106</v>
      </c>
      <c r="B110" s="11" t="s">
        <v>10</v>
      </c>
      <c r="C110" s="6">
        <f t="shared" si="49"/>
        <v>58886.679999999993</v>
      </c>
      <c r="D110" s="6">
        <v>4867.8999999999996</v>
      </c>
      <c r="E110" s="6">
        <v>4860</v>
      </c>
      <c r="F110" s="6">
        <v>7643.59</v>
      </c>
      <c r="G110" s="64">
        <v>9723.14</v>
      </c>
      <c r="H110" s="75">
        <v>10152.379999999999</v>
      </c>
      <c r="I110" s="75">
        <v>10559.82</v>
      </c>
      <c r="J110" s="75">
        <v>11079.85</v>
      </c>
      <c r="K110" s="13"/>
    </row>
    <row r="111" spans="1:11" ht="15.75" x14ac:dyDescent="0.25">
      <c r="A111" s="7">
        <v>107</v>
      </c>
      <c r="B111" s="152" t="s">
        <v>86</v>
      </c>
      <c r="C111" s="153"/>
      <c r="D111" s="153"/>
      <c r="E111" s="153"/>
      <c r="F111" s="153"/>
      <c r="G111" s="153"/>
      <c r="H111" s="153"/>
      <c r="I111" s="153"/>
      <c r="J111" s="153"/>
      <c r="K111" s="5"/>
    </row>
    <row r="112" spans="1:11" ht="31.5" x14ac:dyDescent="0.25">
      <c r="A112" s="7">
        <v>108</v>
      </c>
      <c r="B112" s="11" t="s">
        <v>73</v>
      </c>
      <c r="C112" s="6">
        <f>SUM(D112:J112)</f>
        <v>1026538.68645</v>
      </c>
      <c r="D112" s="6">
        <v>39090.800000000003</v>
      </c>
      <c r="E112" s="6">
        <v>197567.93</v>
      </c>
      <c r="F112" s="6">
        <v>382502.83</v>
      </c>
      <c r="G112" s="59">
        <f>G113+G114</f>
        <v>269305.26645</v>
      </c>
      <c r="H112" s="24">
        <f>H113+H114</f>
        <v>53000</v>
      </c>
      <c r="I112" s="24">
        <f t="shared" ref="I112:J112" si="54">I113+I114</f>
        <v>40356.199999999997</v>
      </c>
      <c r="J112" s="24">
        <f t="shared" si="54"/>
        <v>44715.66</v>
      </c>
      <c r="K112" s="6" t="s">
        <v>7</v>
      </c>
    </row>
    <row r="113" spans="1:11" ht="15.75" x14ac:dyDescent="0.25">
      <c r="A113" s="7">
        <v>109</v>
      </c>
      <c r="B113" s="11" t="s">
        <v>9</v>
      </c>
      <c r="C113" s="6">
        <f>SUM(D113:J113)</f>
        <v>648013.15487999993</v>
      </c>
      <c r="D113" s="6">
        <v>28651.56</v>
      </c>
      <c r="E113" s="6">
        <v>146133.76999999999</v>
      </c>
      <c r="F113" s="6">
        <v>297911.51</v>
      </c>
      <c r="G113" s="59">
        <f>G117</f>
        <v>175316.31487999999</v>
      </c>
      <c r="H113" s="24">
        <f>H117</f>
        <v>0</v>
      </c>
      <c r="I113" s="24">
        <f t="shared" ref="I113:J113" si="55">I117</f>
        <v>0</v>
      </c>
      <c r="J113" s="24">
        <f t="shared" si="55"/>
        <v>0</v>
      </c>
      <c r="K113" s="6" t="s">
        <v>7</v>
      </c>
    </row>
    <row r="114" spans="1:11" ht="15.75" x14ac:dyDescent="0.25">
      <c r="A114" s="7">
        <v>110</v>
      </c>
      <c r="B114" s="11" t="s">
        <v>10</v>
      </c>
      <c r="C114" s="6">
        <f>SUM(D114:J114)</f>
        <v>378525.53156999999</v>
      </c>
      <c r="D114" s="6">
        <v>10439.24</v>
      </c>
      <c r="E114" s="6">
        <v>51434.16</v>
      </c>
      <c r="F114" s="6">
        <v>84591.32</v>
      </c>
      <c r="G114" s="59">
        <f>G118+G136</f>
        <v>93988.951570000005</v>
      </c>
      <c r="H114" s="24">
        <f>H118+H136</f>
        <v>53000</v>
      </c>
      <c r="I114" s="24">
        <f t="shared" ref="I114:J114" si="56">I118+I136</f>
        <v>40356.199999999997</v>
      </c>
      <c r="J114" s="24">
        <f t="shared" si="56"/>
        <v>44715.66</v>
      </c>
      <c r="K114" s="6" t="s">
        <v>7</v>
      </c>
    </row>
    <row r="115" spans="1:11" ht="15.75" x14ac:dyDescent="0.25">
      <c r="A115" s="7">
        <v>111</v>
      </c>
      <c r="B115" s="155" t="s">
        <v>87</v>
      </c>
      <c r="C115" s="156"/>
      <c r="D115" s="156"/>
      <c r="E115" s="156"/>
      <c r="F115" s="156"/>
      <c r="G115" s="156"/>
      <c r="H115" s="156"/>
      <c r="I115" s="156"/>
      <c r="J115" s="156"/>
      <c r="K115" s="5"/>
    </row>
    <row r="116" spans="1:11" ht="47.25" x14ac:dyDescent="0.25">
      <c r="A116" s="7">
        <v>112</v>
      </c>
      <c r="B116" s="44" t="s">
        <v>88</v>
      </c>
      <c r="C116" s="42">
        <f>SUM(D116:J116)</f>
        <v>1010444.2645499998</v>
      </c>
      <c r="D116" s="42">
        <v>36425.050000000003</v>
      </c>
      <c r="E116" s="42">
        <v>185929.64</v>
      </c>
      <c r="F116" s="42">
        <v>382006.72</v>
      </c>
      <c r="G116" s="61">
        <f>G117+G118</f>
        <v>268010.99455</v>
      </c>
      <c r="H116" s="45">
        <f>H117+H118</f>
        <v>53000</v>
      </c>
      <c r="I116" s="45">
        <f t="shared" ref="I116:J116" si="57">I117+I118</f>
        <v>40356.199999999997</v>
      </c>
      <c r="J116" s="45">
        <f t="shared" si="57"/>
        <v>44715.66</v>
      </c>
      <c r="K116" s="6" t="s">
        <v>7</v>
      </c>
    </row>
    <row r="117" spans="1:11" ht="15.75" x14ac:dyDescent="0.25">
      <c r="A117" s="7">
        <v>113</v>
      </c>
      <c r="B117" s="44" t="s">
        <v>9</v>
      </c>
      <c r="C117" s="42">
        <f>SUM(D117:J117)</f>
        <v>648013.14487999992</v>
      </c>
      <c r="D117" s="42">
        <v>28651.56</v>
      </c>
      <c r="E117" s="42">
        <v>146133.76999999999</v>
      </c>
      <c r="F117" s="42">
        <v>297911.5</v>
      </c>
      <c r="G117" s="61">
        <f>G121</f>
        <v>175316.31487999999</v>
      </c>
      <c r="H117" s="45">
        <f>H121</f>
        <v>0</v>
      </c>
      <c r="I117" s="45">
        <f t="shared" ref="I117:J118" si="58">I121</f>
        <v>0</v>
      </c>
      <c r="J117" s="45">
        <f t="shared" si="58"/>
        <v>0</v>
      </c>
      <c r="K117" s="6" t="s">
        <v>7</v>
      </c>
    </row>
    <row r="118" spans="1:11" ht="15.75" x14ac:dyDescent="0.25">
      <c r="A118" s="7">
        <v>114</v>
      </c>
      <c r="B118" s="44" t="s">
        <v>10</v>
      </c>
      <c r="C118" s="42">
        <f>SUM(D118:J118)</f>
        <v>362431.10967000003</v>
      </c>
      <c r="D118" s="42">
        <v>7773.49</v>
      </c>
      <c r="E118" s="42">
        <v>39795.870000000003</v>
      </c>
      <c r="F118" s="42">
        <v>84095.21</v>
      </c>
      <c r="G118" s="61">
        <f>G122</f>
        <v>92694.679669999998</v>
      </c>
      <c r="H118" s="45">
        <f>H122</f>
        <v>53000</v>
      </c>
      <c r="I118" s="45">
        <f t="shared" si="58"/>
        <v>40356.199999999997</v>
      </c>
      <c r="J118" s="45">
        <f t="shared" si="58"/>
        <v>44715.66</v>
      </c>
      <c r="K118" s="6" t="s">
        <v>7</v>
      </c>
    </row>
    <row r="119" spans="1:11" ht="15.75" x14ac:dyDescent="0.25">
      <c r="A119" s="7">
        <v>115</v>
      </c>
      <c r="B119" s="158" t="s">
        <v>89</v>
      </c>
      <c r="C119" s="159"/>
      <c r="D119" s="159"/>
      <c r="E119" s="159"/>
      <c r="F119" s="159"/>
      <c r="G119" s="159"/>
      <c r="H119" s="159"/>
      <c r="I119" s="159"/>
      <c r="J119" s="159"/>
      <c r="K119" s="5"/>
    </row>
    <row r="120" spans="1:11" ht="63" x14ac:dyDescent="0.25">
      <c r="A120" s="7">
        <v>116</v>
      </c>
      <c r="B120" s="11" t="s">
        <v>90</v>
      </c>
      <c r="C120" s="6">
        <f t="shared" ref="C120:C133" si="59">SUM(D120:J120)</f>
        <v>1010444.2645499998</v>
      </c>
      <c r="D120" s="6">
        <v>36425.050000000003</v>
      </c>
      <c r="E120" s="6">
        <v>185929.64</v>
      </c>
      <c r="F120" s="6">
        <v>382006.72</v>
      </c>
      <c r="G120" s="59">
        <f>G121+G122</f>
        <v>268010.99455</v>
      </c>
      <c r="H120" s="24">
        <f>H121+H122</f>
        <v>53000</v>
      </c>
      <c r="I120" s="24">
        <f t="shared" ref="I120:J120" si="60">I121+I122</f>
        <v>40356.199999999997</v>
      </c>
      <c r="J120" s="24">
        <f t="shared" si="60"/>
        <v>44715.66</v>
      </c>
      <c r="K120" s="6" t="s">
        <v>7</v>
      </c>
    </row>
    <row r="121" spans="1:11" ht="15.75" x14ac:dyDescent="0.25">
      <c r="A121" s="7">
        <v>117</v>
      </c>
      <c r="B121" s="11" t="s">
        <v>9</v>
      </c>
      <c r="C121" s="6">
        <f t="shared" si="59"/>
        <v>648013.15487999993</v>
      </c>
      <c r="D121" s="6">
        <v>28651.56</v>
      </c>
      <c r="E121" s="6">
        <v>146133.76999999999</v>
      </c>
      <c r="F121" s="6">
        <v>297911.51</v>
      </c>
      <c r="G121" s="59">
        <f>G130+G132</f>
        <v>175316.31487999999</v>
      </c>
      <c r="H121" s="24">
        <f>H130+H132</f>
        <v>0</v>
      </c>
      <c r="I121" s="24">
        <f t="shared" ref="I121:J121" si="61">I130+I132</f>
        <v>0</v>
      </c>
      <c r="J121" s="24">
        <f t="shared" si="61"/>
        <v>0</v>
      </c>
      <c r="K121" s="6" t="s">
        <v>7</v>
      </c>
    </row>
    <row r="122" spans="1:11" ht="15.75" x14ac:dyDescent="0.25">
      <c r="A122" s="7">
        <v>118</v>
      </c>
      <c r="B122" s="11" t="s">
        <v>10</v>
      </c>
      <c r="C122" s="6">
        <f t="shared" si="59"/>
        <v>362431.10967000003</v>
      </c>
      <c r="D122" s="6">
        <v>7773.49</v>
      </c>
      <c r="E122" s="6">
        <v>39795.870000000003</v>
      </c>
      <c r="F122" s="6">
        <v>84095.21</v>
      </c>
      <c r="G122" s="59">
        <f>G133</f>
        <v>92694.679669999998</v>
      </c>
      <c r="H122" s="24">
        <f>H133</f>
        <v>53000</v>
      </c>
      <c r="I122" s="24">
        <f t="shared" ref="I122:J122" si="62">I133</f>
        <v>40356.199999999997</v>
      </c>
      <c r="J122" s="24">
        <f t="shared" si="62"/>
        <v>44715.66</v>
      </c>
      <c r="K122" s="6" t="s">
        <v>7</v>
      </c>
    </row>
    <row r="123" spans="1:11" ht="94.5" x14ac:dyDescent="0.25">
      <c r="A123" s="7">
        <v>119</v>
      </c>
      <c r="B123" s="11" t="s">
        <v>91</v>
      </c>
      <c r="C123" s="6">
        <f t="shared" si="59"/>
        <v>46877.24</v>
      </c>
      <c r="D123" s="6">
        <v>7773.49</v>
      </c>
      <c r="E123" s="6">
        <v>39103.75</v>
      </c>
      <c r="F123" s="6">
        <v>0</v>
      </c>
      <c r="G123" s="59">
        <v>0</v>
      </c>
      <c r="H123" s="24">
        <v>0</v>
      </c>
      <c r="I123" s="24">
        <v>0</v>
      </c>
      <c r="J123" s="24">
        <v>0</v>
      </c>
      <c r="K123" s="6" t="s">
        <v>92</v>
      </c>
    </row>
    <row r="124" spans="1:11" ht="15.75" x14ac:dyDescent="0.25">
      <c r="A124" s="7">
        <v>120</v>
      </c>
      <c r="B124" s="11" t="s">
        <v>10</v>
      </c>
      <c r="C124" s="6">
        <f t="shared" si="59"/>
        <v>46877.24</v>
      </c>
      <c r="D124" s="6">
        <v>7773.49</v>
      </c>
      <c r="E124" s="6">
        <v>39103.75</v>
      </c>
      <c r="F124" s="6">
        <v>0</v>
      </c>
      <c r="G124" s="59">
        <v>0</v>
      </c>
      <c r="H124" s="24">
        <v>0</v>
      </c>
      <c r="I124" s="24">
        <v>0</v>
      </c>
      <c r="J124" s="24">
        <v>0</v>
      </c>
      <c r="K124" s="13"/>
    </row>
    <row r="125" spans="1:11" ht="220.5" x14ac:dyDescent="0.25">
      <c r="A125" s="7">
        <v>121</v>
      </c>
      <c r="B125" s="11" t="s">
        <v>93</v>
      </c>
      <c r="C125" s="6">
        <f t="shared" si="59"/>
        <v>22229.96</v>
      </c>
      <c r="D125" s="6">
        <v>22229.96</v>
      </c>
      <c r="E125" s="6">
        <v>0</v>
      </c>
      <c r="F125" s="6">
        <v>0</v>
      </c>
      <c r="G125" s="59">
        <v>0</v>
      </c>
      <c r="H125" s="24">
        <v>0</v>
      </c>
      <c r="I125" s="24">
        <v>0</v>
      </c>
      <c r="J125" s="24">
        <v>0</v>
      </c>
      <c r="K125" s="6" t="s">
        <v>92</v>
      </c>
    </row>
    <row r="126" spans="1:11" ht="15.75" x14ac:dyDescent="0.25">
      <c r="A126" s="7">
        <v>122</v>
      </c>
      <c r="B126" s="11" t="s">
        <v>26</v>
      </c>
      <c r="C126" s="6">
        <f t="shared" si="59"/>
        <v>22229.96</v>
      </c>
      <c r="D126" s="6">
        <v>22229.96</v>
      </c>
      <c r="E126" s="6">
        <v>0</v>
      </c>
      <c r="F126" s="6">
        <v>0</v>
      </c>
      <c r="G126" s="59">
        <v>0</v>
      </c>
      <c r="H126" s="24">
        <v>0</v>
      </c>
      <c r="I126" s="24">
        <v>0</v>
      </c>
      <c r="J126" s="24">
        <v>0</v>
      </c>
      <c r="K126" s="6"/>
    </row>
    <row r="127" spans="1:11" ht="141.75" x14ac:dyDescent="0.25">
      <c r="A127" s="7">
        <v>123</v>
      </c>
      <c r="B127" s="11" t="s">
        <v>94</v>
      </c>
      <c r="C127" s="6">
        <f t="shared" si="59"/>
        <v>6421.6</v>
      </c>
      <c r="D127" s="6">
        <v>6421.6</v>
      </c>
      <c r="E127" s="6">
        <v>0</v>
      </c>
      <c r="F127" s="6">
        <v>0</v>
      </c>
      <c r="G127" s="59">
        <v>0</v>
      </c>
      <c r="H127" s="24">
        <v>0</v>
      </c>
      <c r="I127" s="24">
        <v>0</v>
      </c>
      <c r="J127" s="24">
        <v>0</v>
      </c>
      <c r="K127" s="6" t="s">
        <v>92</v>
      </c>
    </row>
    <row r="128" spans="1:11" ht="15.75" x14ac:dyDescent="0.25">
      <c r="A128" s="7">
        <v>124</v>
      </c>
      <c r="B128" s="11" t="s">
        <v>26</v>
      </c>
      <c r="C128" s="6">
        <f t="shared" si="59"/>
        <v>6421.6</v>
      </c>
      <c r="D128" s="6">
        <v>6421.6</v>
      </c>
      <c r="E128" s="6">
        <v>0</v>
      </c>
      <c r="F128" s="6">
        <v>0</v>
      </c>
      <c r="G128" s="59">
        <v>0</v>
      </c>
      <c r="H128" s="24">
        <v>0</v>
      </c>
      <c r="I128" s="24">
        <v>0</v>
      </c>
      <c r="J128" s="24">
        <v>0</v>
      </c>
      <c r="K128" s="13"/>
    </row>
    <row r="129" spans="1:11" ht="236.25" x14ac:dyDescent="0.25">
      <c r="A129" s="7">
        <v>125</v>
      </c>
      <c r="B129" s="11" t="s">
        <v>96</v>
      </c>
      <c r="C129" s="6">
        <f t="shared" si="59"/>
        <v>349123.37877999997</v>
      </c>
      <c r="D129" s="6">
        <v>0</v>
      </c>
      <c r="E129" s="6">
        <v>59119.22</v>
      </c>
      <c r="F129" s="6">
        <v>169800.36</v>
      </c>
      <c r="G129" s="59">
        <f>G130</f>
        <v>120203.79878</v>
      </c>
      <c r="H129" s="24">
        <f>H130</f>
        <v>0</v>
      </c>
      <c r="I129" s="24">
        <f t="shared" ref="I129:J129" si="63">I130</f>
        <v>0</v>
      </c>
      <c r="J129" s="24">
        <f t="shared" si="63"/>
        <v>0</v>
      </c>
      <c r="K129" s="6" t="s">
        <v>92</v>
      </c>
    </row>
    <row r="130" spans="1:11" ht="15.75" x14ac:dyDescent="0.25">
      <c r="A130" s="7">
        <v>126</v>
      </c>
      <c r="B130" s="11" t="s">
        <v>63</v>
      </c>
      <c r="C130" s="6">
        <f t="shared" si="59"/>
        <v>349123.37877999997</v>
      </c>
      <c r="D130" s="6">
        <v>0</v>
      </c>
      <c r="E130" s="6">
        <v>59119.22</v>
      </c>
      <c r="F130" s="6">
        <v>169800.36</v>
      </c>
      <c r="G130" s="59">
        <v>120203.79878</v>
      </c>
      <c r="H130" s="75">
        <v>0</v>
      </c>
      <c r="I130" s="75">
        <v>0</v>
      </c>
      <c r="J130" s="75">
        <v>0</v>
      </c>
      <c r="K130" s="6"/>
    </row>
    <row r="131" spans="1:11" ht="141.75" x14ac:dyDescent="0.25">
      <c r="A131" s="7">
        <v>127</v>
      </c>
      <c r="B131" s="11" t="s">
        <v>97</v>
      </c>
      <c r="C131" s="51">
        <f t="shared" si="59"/>
        <v>585792.08577000001</v>
      </c>
      <c r="D131" s="6">
        <v>0</v>
      </c>
      <c r="E131" s="6">
        <v>87706.67</v>
      </c>
      <c r="F131" s="6">
        <v>212206.36</v>
      </c>
      <c r="G131" s="59">
        <f>G132+G133</f>
        <v>147807.19576999999</v>
      </c>
      <c r="H131" s="51">
        <f>H132+H133</f>
        <v>53000</v>
      </c>
      <c r="I131" s="51">
        <f t="shared" ref="I131:J131" si="64">I132+I133</f>
        <v>40356.199999999997</v>
      </c>
      <c r="J131" s="51">
        <f t="shared" si="64"/>
        <v>44715.66</v>
      </c>
      <c r="K131" s="6" t="s">
        <v>92</v>
      </c>
    </row>
    <row r="132" spans="1:11" ht="15.75" x14ac:dyDescent="0.25">
      <c r="A132" s="7">
        <v>128</v>
      </c>
      <c r="B132" s="11" t="s">
        <v>63</v>
      </c>
      <c r="C132" s="6">
        <f t="shared" si="59"/>
        <v>270238.21610000002</v>
      </c>
      <c r="D132" s="6">
        <v>0</v>
      </c>
      <c r="E132" s="6">
        <v>87014.55</v>
      </c>
      <c r="F132" s="6">
        <v>128111.15</v>
      </c>
      <c r="G132" s="59">
        <v>55112.516100000001</v>
      </c>
      <c r="H132" s="24">
        <v>0</v>
      </c>
      <c r="I132" s="24">
        <v>0</v>
      </c>
      <c r="J132" s="24">
        <v>0</v>
      </c>
      <c r="K132" s="13"/>
    </row>
    <row r="133" spans="1:11" ht="15.75" x14ac:dyDescent="0.25">
      <c r="A133" s="7">
        <v>129</v>
      </c>
      <c r="B133" s="11" t="s">
        <v>98</v>
      </c>
      <c r="C133" s="6">
        <f t="shared" si="59"/>
        <v>315553.86967000004</v>
      </c>
      <c r="D133" s="6">
        <v>0</v>
      </c>
      <c r="E133" s="6">
        <v>692.12</v>
      </c>
      <c r="F133" s="6">
        <v>84095.21</v>
      </c>
      <c r="G133" s="77">
        <v>92694.679669999998</v>
      </c>
      <c r="H133" s="75">
        <v>53000</v>
      </c>
      <c r="I133" s="75">
        <v>40356.199999999997</v>
      </c>
      <c r="J133" s="75">
        <v>44715.66</v>
      </c>
      <c r="K133" s="13"/>
    </row>
    <row r="134" spans="1:11" ht="15.75" x14ac:dyDescent="0.25">
      <c r="A134" s="7">
        <v>130</v>
      </c>
      <c r="B134" s="145" t="s">
        <v>99</v>
      </c>
      <c r="C134" s="146"/>
      <c r="D134" s="146"/>
      <c r="E134" s="146"/>
      <c r="F134" s="146"/>
      <c r="G134" s="146"/>
      <c r="H134" s="146"/>
      <c r="I134" s="146"/>
      <c r="J134" s="146"/>
      <c r="K134" s="13"/>
    </row>
    <row r="135" spans="1:11" ht="31.5" x14ac:dyDescent="0.25">
      <c r="A135" s="7">
        <v>131</v>
      </c>
      <c r="B135" s="39" t="s">
        <v>100</v>
      </c>
      <c r="C135" s="37">
        <f t="shared" ref="C135:C140" si="65">SUM(D135:J135)</f>
        <v>16094.421900000001</v>
      </c>
      <c r="D135" s="37">
        <v>2665.75</v>
      </c>
      <c r="E135" s="37">
        <v>11638.29</v>
      </c>
      <c r="F135" s="37">
        <v>496.11</v>
      </c>
      <c r="G135" s="63">
        <f>G136</f>
        <v>1294.2719</v>
      </c>
      <c r="H135" s="40">
        <f>H136</f>
        <v>0</v>
      </c>
      <c r="I135" s="40">
        <f t="shared" ref="I135:J135" si="66">I136</f>
        <v>0</v>
      </c>
      <c r="J135" s="40">
        <f t="shared" si="66"/>
        <v>0</v>
      </c>
      <c r="K135" s="6" t="s">
        <v>7</v>
      </c>
    </row>
    <row r="136" spans="1:11" ht="15.75" x14ac:dyDescent="0.25">
      <c r="A136" s="7">
        <v>132</v>
      </c>
      <c r="B136" s="39" t="s">
        <v>10</v>
      </c>
      <c r="C136" s="37">
        <f t="shared" si="65"/>
        <v>16094.421900000001</v>
      </c>
      <c r="D136" s="37">
        <v>2665.75</v>
      </c>
      <c r="E136" s="37">
        <v>11638.29</v>
      </c>
      <c r="F136" s="37">
        <v>496.11</v>
      </c>
      <c r="G136" s="63">
        <f>G140</f>
        <v>1294.2719</v>
      </c>
      <c r="H136" s="40">
        <f>H140</f>
        <v>0</v>
      </c>
      <c r="I136" s="40">
        <f t="shared" ref="I136:J136" si="67">I140</f>
        <v>0</v>
      </c>
      <c r="J136" s="40">
        <f t="shared" si="67"/>
        <v>0</v>
      </c>
      <c r="K136" s="6" t="s">
        <v>7</v>
      </c>
    </row>
    <row r="137" spans="1:11" ht="94.5" x14ac:dyDescent="0.25">
      <c r="A137" s="7">
        <v>133</v>
      </c>
      <c r="B137" s="11" t="s">
        <v>101</v>
      </c>
      <c r="C137" s="6">
        <f t="shared" si="65"/>
        <v>14800.152</v>
      </c>
      <c r="D137" s="6">
        <v>2665.75</v>
      </c>
      <c r="E137" s="6">
        <v>11638.294</v>
      </c>
      <c r="F137" s="6">
        <v>496.108</v>
      </c>
      <c r="G137" s="59">
        <v>0</v>
      </c>
      <c r="H137" s="24">
        <v>0</v>
      </c>
      <c r="I137" s="24">
        <v>0</v>
      </c>
      <c r="J137" s="24">
        <v>0</v>
      </c>
      <c r="K137" s="6" t="s">
        <v>92</v>
      </c>
    </row>
    <row r="138" spans="1:11" ht="15.75" x14ac:dyDescent="0.25">
      <c r="A138" s="7">
        <v>134</v>
      </c>
      <c r="B138" s="11" t="s">
        <v>10</v>
      </c>
      <c r="C138" s="6">
        <f t="shared" si="65"/>
        <v>14800.152</v>
      </c>
      <c r="D138" s="6">
        <v>2665.75</v>
      </c>
      <c r="E138" s="6">
        <v>11638.294</v>
      </c>
      <c r="F138" s="6">
        <v>496.108</v>
      </c>
      <c r="G138" s="59">
        <v>0</v>
      </c>
      <c r="H138" s="24">
        <v>0</v>
      </c>
      <c r="I138" s="24">
        <v>0</v>
      </c>
      <c r="J138" s="24">
        <v>0</v>
      </c>
      <c r="K138" s="6"/>
    </row>
    <row r="139" spans="1:11" ht="47.25" x14ac:dyDescent="0.25">
      <c r="A139" s="7">
        <v>135</v>
      </c>
      <c r="B139" s="11" t="s">
        <v>95</v>
      </c>
      <c r="C139" s="6">
        <f t="shared" si="65"/>
        <v>1294.2719</v>
      </c>
      <c r="D139" s="6">
        <v>0</v>
      </c>
      <c r="E139" s="6">
        <v>0</v>
      </c>
      <c r="F139" s="6">
        <v>0</v>
      </c>
      <c r="G139" s="59">
        <f>G140</f>
        <v>1294.2719</v>
      </c>
      <c r="H139" s="24">
        <f>H140</f>
        <v>0</v>
      </c>
      <c r="I139" s="24">
        <f t="shared" ref="I139:J139" si="68">I140</f>
        <v>0</v>
      </c>
      <c r="J139" s="24">
        <f t="shared" si="68"/>
        <v>0</v>
      </c>
      <c r="K139" s="6" t="s">
        <v>92</v>
      </c>
    </row>
    <row r="140" spans="1:11" ht="15.75" x14ac:dyDescent="0.25">
      <c r="A140" s="7">
        <v>136</v>
      </c>
      <c r="B140" s="11" t="s">
        <v>25</v>
      </c>
      <c r="C140" s="6">
        <f t="shared" si="65"/>
        <v>1294.2719</v>
      </c>
      <c r="D140" s="6">
        <v>0</v>
      </c>
      <c r="E140" s="6">
        <v>0</v>
      </c>
      <c r="F140" s="6">
        <v>0</v>
      </c>
      <c r="G140" s="77">
        <v>1294.2719</v>
      </c>
      <c r="H140" s="75">
        <v>0</v>
      </c>
      <c r="I140" s="75">
        <v>0</v>
      </c>
      <c r="J140" s="75">
        <v>0</v>
      </c>
      <c r="K140" s="6"/>
    </row>
    <row r="141" spans="1:11" ht="15.75" x14ac:dyDescent="0.25">
      <c r="A141" s="7">
        <v>137</v>
      </c>
      <c r="B141" s="152" t="s">
        <v>102</v>
      </c>
      <c r="C141" s="153"/>
      <c r="D141" s="153"/>
      <c r="E141" s="153"/>
      <c r="F141" s="153"/>
      <c r="G141" s="153"/>
      <c r="H141" s="153"/>
      <c r="I141" s="153"/>
      <c r="J141" s="153"/>
      <c r="K141" s="5"/>
    </row>
    <row r="142" spans="1:11" ht="31.5" x14ac:dyDescent="0.25">
      <c r="A142" s="7">
        <v>138</v>
      </c>
      <c r="B142" s="11" t="s">
        <v>73</v>
      </c>
      <c r="C142" s="6">
        <f>SUM(D142:J142)</f>
        <v>194798.59000000003</v>
      </c>
      <c r="D142" s="6">
        <v>7628.37</v>
      </c>
      <c r="E142" s="6">
        <v>6986.4</v>
      </c>
      <c r="F142" s="6">
        <v>13636.63</v>
      </c>
      <c r="G142" s="59">
        <f>G143+G144</f>
        <v>20274.009999999998</v>
      </c>
      <c r="H142" s="24">
        <f>H143+H144</f>
        <v>94839.07</v>
      </c>
      <c r="I142" s="24">
        <f t="shared" ref="I142:J142" si="69">I143+I144</f>
        <v>29160.530000000002</v>
      </c>
      <c r="J142" s="24">
        <f t="shared" si="69"/>
        <v>22273.58</v>
      </c>
      <c r="K142" s="6" t="s">
        <v>7</v>
      </c>
    </row>
    <row r="143" spans="1:11" ht="15.75" x14ac:dyDescent="0.25">
      <c r="A143" s="7">
        <v>139</v>
      </c>
      <c r="B143" s="11" t="s">
        <v>9</v>
      </c>
      <c r="C143" s="6">
        <f>SUM(D143:J143)</f>
        <v>837.9</v>
      </c>
      <c r="D143" s="6">
        <v>837.9</v>
      </c>
      <c r="E143" s="6">
        <v>0</v>
      </c>
      <c r="F143" s="6">
        <v>0</v>
      </c>
      <c r="G143" s="59">
        <v>0</v>
      </c>
      <c r="H143" s="24">
        <v>0</v>
      </c>
      <c r="I143" s="24">
        <v>0</v>
      </c>
      <c r="J143" s="24">
        <v>0</v>
      </c>
      <c r="K143" s="6" t="s">
        <v>7</v>
      </c>
    </row>
    <row r="144" spans="1:11" ht="15.75" x14ac:dyDescent="0.25">
      <c r="A144" s="7">
        <v>140</v>
      </c>
      <c r="B144" s="11" t="s">
        <v>10</v>
      </c>
      <c r="C144" s="6">
        <f>SUM(D144:J144)</f>
        <v>193960.69</v>
      </c>
      <c r="D144" s="6">
        <v>6790.47</v>
      </c>
      <c r="E144" s="6">
        <v>6986.4</v>
      </c>
      <c r="F144" s="6">
        <v>13636.63</v>
      </c>
      <c r="G144" s="59">
        <f>G148</f>
        <v>20274.009999999998</v>
      </c>
      <c r="H144" s="24">
        <f>H148</f>
        <v>94839.07</v>
      </c>
      <c r="I144" s="24">
        <f t="shared" ref="I144:J144" si="70">I148</f>
        <v>29160.530000000002</v>
      </c>
      <c r="J144" s="24">
        <f t="shared" si="70"/>
        <v>22273.58</v>
      </c>
      <c r="K144" s="6" t="s">
        <v>7</v>
      </c>
    </row>
    <row r="145" spans="1:11" ht="15.75" x14ac:dyDescent="0.25">
      <c r="A145" s="7">
        <v>141</v>
      </c>
      <c r="B145" s="145" t="s">
        <v>99</v>
      </c>
      <c r="C145" s="146"/>
      <c r="D145" s="146"/>
      <c r="E145" s="146"/>
      <c r="F145" s="146"/>
      <c r="G145" s="146"/>
      <c r="H145" s="146"/>
      <c r="I145" s="146"/>
      <c r="J145" s="146"/>
      <c r="K145" s="5"/>
    </row>
    <row r="146" spans="1:11" ht="31.5" x14ac:dyDescent="0.25">
      <c r="A146" s="7">
        <v>142</v>
      </c>
      <c r="B146" s="39" t="s">
        <v>103</v>
      </c>
      <c r="C146" s="37">
        <f t="shared" ref="C146:C162" si="71">SUM(D146:J146)</f>
        <v>194798.59000000003</v>
      </c>
      <c r="D146" s="37">
        <v>7628.37</v>
      </c>
      <c r="E146" s="37">
        <v>6986.4</v>
      </c>
      <c r="F146" s="37">
        <v>13636.63</v>
      </c>
      <c r="G146" s="63">
        <f>G148</f>
        <v>20274.009999999998</v>
      </c>
      <c r="H146" s="40">
        <f>H148</f>
        <v>94839.07</v>
      </c>
      <c r="I146" s="40">
        <f t="shared" ref="I146:J146" si="72">I148</f>
        <v>29160.530000000002</v>
      </c>
      <c r="J146" s="40">
        <f t="shared" si="72"/>
        <v>22273.58</v>
      </c>
      <c r="K146" s="6" t="s">
        <v>7</v>
      </c>
    </row>
    <row r="147" spans="1:11" ht="15.75" x14ac:dyDescent="0.25">
      <c r="A147" s="7">
        <v>143</v>
      </c>
      <c r="B147" s="39" t="s">
        <v>9</v>
      </c>
      <c r="C147" s="37">
        <f t="shared" si="71"/>
        <v>837.9</v>
      </c>
      <c r="D147" s="37">
        <v>837.9</v>
      </c>
      <c r="E147" s="37">
        <v>0</v>
      </c>
      <c r="F147" s="37">
        <v>0</v>
      </c>
      <c r="G147" s="63">
        <v>0</v>
      </c>
      <c r="H147" s="40">
        <v>0</v>
      </c>
      <c r="I147" s="40">
        <v>0</v>
      </c>
      <c r="J147" s="40">
        <v>0</v>
      </c>
      <c r="K147" s="6" t="s">
        <v>7</v>
      </c>
    </row>
    <row r="148" spans="1:11" ht="15.75" x14ac:dyDescent="0.25">
      <c r="A148" s="7">
        <v>144</v>
      </c>
      <c r="B148" s="39" t="s">
        <v>10</v>
      </c>
      <c r="C148" s="37">
        <f t="shared" si="71"/>
        <v>193960.69</v>
      </c>
      <c r="D148" s="37">
        <v>6790.47</v>
      </c>
      <c r="E148" s="37">
        <v>6986.4</v>
      </c>
      <c r="F148" s="37">
        <v>13636.63</v>
      </c>
      <c r="G148" s="63">
        <f>G151+G153+G160</f>
        <v>20274.009999999998</v>
      </c>
      <c r="H148" s="40">
        <f>H151+H153+H160+H162</f>
        <v>94839.07</v>
      </c>
      <c r="I148" s="40">
        <f t="shared" ref="I148:J148" si="73">I151+I153+I160+I162</f>
        <v>29160.530000000002</v>
      </c>
      <c r="J148" s="40">
        <f t="shared" si="73"/>
        <v>22273.58</v>
      </c>
      <c r="K148" s="6" t="s">
        <v>7</v>
      </c>
    </row>
    <row r="149" spans="1:11" ht="145.5" customHeight="1" x14ac:dyDescent="0.25">
      <c r="A149" s="7">
        <v>145</v>
      </c>
      <c r="B149" s="11" t="s">
        <v>106</v>
      </c>
      <c r="C149" s="6">
        <f t="shared" si="71"/>
        <v>20749.18</v>
      </c>
      <c r="D149" s="6">
        <v>1862</v>
      </c>
      <c r="E149" s="6">
        <v>244.5</v>
      </c>
      <c r="F149" s="6">
        <v>5880.18</v>
      </c>
      <c r="G149" s="59">
        <f>SUM(G150:G151)</f>
        <v>2482.5</v>
      </c>
      <c r="H149" s="24">
        <f>SUM(H150:H151)</f>
        <v>7280</v>
      </c>
      <c r="I149" s="24">
        <f t="shared" ref="I149:J149" si="74">SUM(I150:I151)</f>
        <v>3000</v>
      </c>
      <c r="J149" s="24">
        <f t="shared" si="74"/>
        <v>0</v>
      </c>
      <c r="K149" s="6" t="s">
        <v>107</v>
      </c>
    </row>
    <row r="150" spans="1:11" ht="15.75" x14ac:dyDescent="0.25">
      <c r="A150" s="7">
        <v>146</v>
      </c>
      <c r="B150" s="11" t="s">
        <v>63</v>
      </c>
      <c r="C150" s="6">
        <f t="shared" si="71"/>
        <v>0</v>
      </c>
      <c r="D150" s="6">
        <v>0</v>
      </c>
      <c r="E150" s="6">
        <v>0</v>
      </c>
      <c r="F150" s="6">
        <v>0</v>
      </c>
      <c r="G150" s="59">
        <v>0</v>
      </c>
      <c r="H150" s="24">
        <v>0</v>
      </c>
      <c r="I150" s="24">
        <v>0</v>
      </c>
      <c r="J150" s="24">
        <v>0</v>
      </c>
      <c r="K150" s="6"/>
    </row>
    <row r="151" spans="1:11" ht="15.75" x14ac:dyDescent="0.25">
      <c r="A151" s="7">
        <v>147</v>
      </c>
      <c r="B151" s="11" t="s">
        <v>25</v>
      </c>
      <c r="C151" s="6">
        <f t="shared" si="71"/>
        <v>20749.18</v>
      </c>
      <c r="D151" s="6">
        <v>1862</v>
      </c>
      <c r="E151" s="6">
        <v>244.5</v>
      </c>
      <c r="F151" s="6">
        <v>5880.18</v>
      </c>
      <c r="G151" s="69">
        <v>2482.5</v>
      </c>
      <c r="H151" s="75">
        <v>7280</v>
      </c>
      <c r="I151" s="75">
        <v>3000</v>
      </c>
      <c r="J151" s="75">
        <v>0</v>
      </c>
      <c r="K151" s="6"/>
    </row>
    <row r="152" spans="1:11" ht="126" x14ac:dyDescent="0.25">
      <c r="A152" s="7">
        <v>148</v>
      </c>
      <c r="B152" s="11" t="s">
        <v>108</v>
      </c>
      <c r="C152" s="6">
        <f t="shared" si="71"/>
        <v>74084.570000000007</v>
      </c>
      <c r="D152" s="6">
        <v>4928.47</v>
      </c>
      <c r="E152" s="6">
        <v>6591.9</v>
      </c>
      <c r="F152" s="6">
        <v>7756.45</v>
      </c>
      <c r="G152" s="59">
        <f>G153</f>
        <v>13301.05</v>
      </c>
      <c r="H152" s="24">
        <f>H153</f>
        <v>14625.87</v>
      </c>
      <c r="I152" s="24">
        <f t="shared" ref="I152:J152" si="75">I153</f>
        <v>15128.69</v>
      </c>
      <c r="J152" s="24">
        <f t="shared" si="75"/>
        <v>11752.14</v>
      </c>
      <c r="K152" s="6" t="s">
        <v>109</v>
      </c>
    </row>
    <row r="153" spans="1:11" ht="15.75" x14ac:dyDescent="0.25">
      <c r="A153" s="7">
        <v>149</v>
      </c>
      <c r="B153" s="11" t="s">
        <v>10</v>
      </c>
      <c r="C153" s="6">
        <f t="shared" si="71"/>
        <v>74084.570000000007</v>
      </c>
      <c r="D153" s="6">
        <v>4928.47</v>
      </c>
      <c r="E153" s="6">
        <v>6591.9</v>
      </c>
      <c r="F153" s="6">
        <v>7756.45</v>
      </c>
      <c r="G153" s="69">
        <v>13301.05</v>
      </c>
      <c r="H153" s="75">
        <v>14625.87</v>
      </c>
      <c r="I153" s="75">
        <v>15128.69</v>
      </c>
      <c r="J153" s="75">
        <v>11752.14</v>
      </c>
      <c r="K153" s="13"/>
    </row>
    <row r="154" spans="1:11" ht="47.25" x14ac:dyDescent="0.25">
      <c r="A154" s="7">
        <v>150</v>
      </c>
      <c r="B154" s="11" t="s">
        <v>110</v>
      </c>
      <c r="C154" s="6">
        <f t="shared" si="71"/>
        <v>837.9</v>
      </c>
      <c r="D154" s="6">
        <v>837.9</v>
      </c>
      <c r="E154" s="6">
        <v>0</v>
      </c>
      <c r="F154" s="6">
        <v>0</v>
      </c>
      <c r="G154" s="59">
        <v>0</v>
      </c>
      <c r="H154" s="24">
        <v>0</v>
      </c>
      <c r="I154" s="24">
        <v>0</v>
      </c>
      <c r="J154" s="24">
        <v>0</v>
      </c>
      <c r="K154" s="6" t="s">
        <v>107</v>
      </c>
    </row>
    <row r="155" spans="1:11" ht="15.75" x14ac:dyDescent="0.25">
      <c r="A155" s="7">
        <v>151</v>
      </c>
      <c r="B155" s="11" t="s">
        <v>26</v>
      </c>
      <c r="C155" s="6">
        <f t="shared" si="71"/>
        <v>837.9</v>
      </c>
      <c r="D155" s="6">
        <v>837.9</v>
      </c>
      <c r="E155" s="6">
        <v>0</v>
      </c>
      <c r="F155" s="6">
        <v>0</v>
      </c>
      <c r="G155" s="59">
        <v>0</v>
      </c>
      <c r="H155" s="24">
        <v>0</v>
      </c>
      <c r="I155" s="24">
        <v>0</v>
      </c>
      <c r="J155" s="24">
        <v>0</v>
      </c>
      <c r="K155" s="6"/>
    </row>
    <row r="156" spans="1:11" ht="15.75" x14ac:dyDescent="0.25">
      <c r="A156" s="7">
        <v>152</v>
      </c>
      <c r="B156" s="11" t="s">
        <v>25</v>
      </c>
      <c r="C156" s="6">
        <f t="shared" si="71"/>
        <v>0</v>
      </c>
      <c r="D156" s="6">
        <v>0</v>
      </c>
      <c r="E156" s="6">
        <v>0</v>
      </c>
      <c r="F156" s="6">
        <v>0</v>
      </c>
      <c r="G156" s="59">
        <v>0</v>
      </c>
      <c r="H156" s="24">
        <v>0</v>
      </c>
      <c r="I156" s="24">
        <v>0</v>
      </c>
      <c r="J156" s="24">
        <v>0</v>
      </c>
      <c r="K156" s="6"/>
    </row>
    <row r="157" spans="1:11" ht="63" x14ac:dyDescent="0.25">
      <c r="A157" s="7">
        <v>153</v>
      </c>
      <c r="B157" s="11" t="s">
        <v>111</v>
      </c>
      <c r="C157" s="6">
        <f t="shared" si="71"/>
        <v>150</v>
      </c>
      <c r="D157" s="6">
        <v>0</v>
      </c>
      <c r="E157" s="6">
        <v>150</v>
      </c>
      <c r="F157" s="6">
        <v>0</v>
      </c>
      <c r="G157" s="59">
        <v>0</v>
      </c>
      <c r="H157" s="24">
        <v>0</v>
      </c>
      <c r="I157" s="24">
        <v>0</v>
      </c>
      <c r="J157" s="24">
        <v>0</v>
      </c>
      <c r="K157" s="6" t="s">
        <v>112</v>
      </c>
    </row>
    <row r="158" spans="1:11" ht="15.75" x14ac:dyDescent="0.25">
      <c r="A158" s="7">
        <v>154</v>
      </c>
      <c r="B158" s="11" t="s">
        <v>25</v>
      </c>
      <c r="C158" s="6">
        <f t="shared" si="71"/>
        <v>150</v>
      </c>
      <c r="D158" s="6">
        <v>0</v>
      </c>
      <c r="E158" s="6">
        <v>150</v>
      </c>
      <c r="F158" s="6">
        <v>0</v>
      </c>
      <c r="G158" s="59">
        <v>0</v>
      </c>
      <c r="H158" s="24">
        <v>0</v>
      </c>
      <c r="I158" s="24">
        <v>0</v>
      </c>
      <c r="J158" s="24">
        <v>0</v>
      </c>
      <c r="K158" s="6"/>
    </row>
    <row r="159" spans="1:11" ht="47.25" x14ac:dyDescent="0.25">
      <c r="A159" s="7">
        <v>155</v>
      </c>
      <c r="B159" s="11" t="s">
        <v>113</v>
      </c>
      <c r="C159" s="6">
        <f t="shared" si="71"/>
        <v>60576.94</v>
      </c>
      <c r="D159" s="6">
        <v>0</v>
      </c>
      <c r="E159" s="6">
        <v>0</v>
      </c>
      <c r="F159" s="6">
        <v>0</v>
      </c>
      <c r="G159" s="59">
        <f>G160</f>
        <v>4490.46</v>
      </c>
      <c r="H159" s="24">
        <f>H160</f>
        <v>34533.199999999997</v>
      </c>
      <c r="I159" s="24">
        <f t="shared" ref="I159:J159" si="76">I160</f>
        <v>11031.84</v>
      </c>
      <c r="J159" s="24">
        <f t="shared" si="76"/>
        <v>10521.44</v>
      </c>
      <c r="K159" s="6" t="s">
        <v>114</v>
      </c>
    </row>
    <row r="160" spans="1:11" ht="15.75" x14ac:dyDescent="0.25">
      <c r="A160" s="7">
        <v>156</v>
      </c>
      <c r="B160" s="11" t="s">
        <v>25</v>
      </c>
      <c r="C160" s="6">
        <f t="shared" si="71"/>
        <v>60576.94</v>
      </c>
      <c r="D160" s="6">
        <v>0</v>
      </c>
      <c r="E160" s="6">
        <v>0</v>
      </c>
      <c r="F160" s="6">
        <v>0</v>
      </c>
      <c r="G160" s="69">
        <v>4490.46</v>
      </c>
      <c r="H160" s="75">
        <v>34533.199999999997</v>
      </c>
      <c r="I160" s="75">
        <v>11031.84</v>
      </c>
      <c r="J160" s="75">
        <v>10521.44</v>
      </c>
      <c r="K160" s="6"/>
    </row>
    <row r="161" spans="1:11" ht="110.25" x14ac:dyDescent="0.25">
      <c r="A161" s="7">
        <v>157</v>
      </c>
      <c r="B161" s="82" t="s">
        <v>231</v>
      </c>
      <c r="C161" s="6">
        <f t="shared" si="71"/>
        <v>38400</v>
      </c>
      <c r="D161" s="6">
        <v>0</v>
      </c>
      <c r="E161" s="6">
        <v>0</v>
      </c>
      <c r="F161" s="6">
        <v>0</v>
      </c>
      <c r="G161" s="69">
        <v>0</v>
      </c>
      <c r="H161" s="75">
        <f>H162</f>
        <v>38400</v>
      </c>
      <c r="I161" s="75">
        <f>I162</f>
        <v>0</v>
      </c>
      <c r="J161" s="75">
        <f>J162</f>
        <v>0</v>
      </c>
      <c r="K161" s="6" t="s">
        <v>114</v>
      </c>
    </row>
    <row r="162" spans="1:11" ht="15.75" x14ac:dyDescent="0.25">
      <c r="A162" s="7">
        <v>158</v>
      </c>
      <c r="B162" s="11" t="s">
        <v>25</v>
      </c>
      <c r="C162" s="6">
        <f t="shared" si="71"/>
        <v>38400</v>
      </c>
      <c r="D162" s="6">
        <v>0</v>
      </c>
      <c r="E162" s="6">
        <v>0</v>
      </c>
      <c r="F162" s="6">
        <v>0</v>
      </c>
      <c r="G162" s="69">
        <v>0</v>
      </c>
      <c r="H162" s="75">
        <v>38400</v>
      </c>
      <c r="I162" s="75">
        <v>0</v>
      </c>
      <c r="J162" s="75">
        <v>0</v>
      </c>
      <c r="K162" s="6"/>
    </row>
    <row r="163" spans="1:11" ht="15.75" x14ac:dyDescent="0.25">
      <c r="A163" s="7">
        <v>159</v>
      </c>
      <c r="B163" s="152" t="s">
        <v>115</v>
      </c>
      <c r="C163" s="153"/>
      <c r="D163" s="153"/>
      <c r="E163" s="153"/>
      <c r="F163" s="153"/>
      <c r="G163" s="153"/>
      <c r="H163" s="153"/>
      <c r="I163" s="153"/>
      <c r="J163" s="153"/>
      <c r="K163" s="5"/>
    </row>
    <row r="164" spans="1:11" ht="31.5" x14ac:dyDescent="0.25">
      <c r="A164" s="7">
        <v>160</v>
      </c>
      <c r="B164" s="11" t="s">
        <v>73</v>
      </c>
      <c r="C164" s="6">
        <f>SUM(D164:J164)</f>
        <v>268310.19</v>
      </c>
      <c r="D164" s="6">
        <v>40874.76</v>
      </c>
      <c r="E164" s="6">
        <v>86993.91</v>
      </c>
      <c r="F164" s="6">
        <v>60817.39</v>
      </c>
      <c r="G164" s="59">
        <f>G167</f>
        <v>39491.129999999997</v>
      </c>
      <c r="H164" s="24">
        <f>H167</f>
        <v>11437</v>
      </c>
      <c r="I164" s="24">
        <f t="shared" ref="I164:J164" si="77">I167</f>
        <v>11346</v>
      </c>
      <c r="J164" s="24">
        <f t="shared" si="77"/>
        <v>17350</v>
      </c>
      <c r="K164" s="6" t="s">
        <v>7</v>
      </c>
    </row>
    <row r="165" spans="1:11" ht="15.75" x14ac:dyDescent="0.25">
      <c r="A165" s="7">
        <v>161</v>
      </c>
      <c r="B165" s="11" t="s">
        <v>12</v>
      </c>
      <c r="C165" s="6">
        <f>SUM(D165:J165)</f>
        <v>1437.2</v>
      </c>
      <c r="D165" s="6">
        <v>1437.2</v>
      </c>
      <c r="E165" s="6">
        <v>0</v>
      </c>
      <c r="F165" s="6">
        <v>0</v>
      </c>
      <c r="G165" s="59">
        <v>0</v>
      </c>
      <c r="H165" s="24">
        <v>0</v>
      </c>
      <c r="I165" s="24">
        <v>0</v>
      </c>
      <c r="J165" s="24">
        <v>0</v>
      </c>
      <c r="K165" s="6" t="s">
        <v>7</v>
      </c>
    </row>
    <row r="166" spans="1:11" ht="15.75" x14ac:dyDescent="0.25">
      <c r="A166" s="7">
        <v>162</v>
      </c>
      <c r="B166" s="11" t="s">
        <v>9</v>
      </c>
      <c r="C166" s="6">
        <f>SUM(D166:J166)</f>
        <v>3054.1</v>
      </c>
      <c r="D166" s="6">
        <v>3054.1</v>
      </c>
      <c r="E166" s="6">
        <v>0</v>
      </c>
      <c r="F166" s="6">
        <v>0</v>
      </c>
      <c r="G166" s="59">
        <v>0</v>
      </c>
      <c r="H166" s="24">
        <v>0</v>
      </c>
      <c r="I166" s="24">
        <v>0</v>
      </c>
      <c r="J166" s="24">
        <v>0</v>
      </c>
      <c r="K166" s="6" t="s">
        <v>7</v>
      </c>
    </row>
    <row r="167" spans="1:11" ht="15.75" x14ac:dyDescent="0.25">
      <c r="A167" s="7">
        <v>163</v>
      </c>
      <c r="B167" s="11" t="s">
        <v>10</v>
      </c>
      <c r="C167" s="6">
        <f>SUM(D167:J167)</f>
        <v>263818.89</v>
      </c>
      <c r="D167" s="6">
        <v>36383.46</v>
      </c>
      <c r="E167" s="6">
        <v>86993.91</v>
      </c>
      <c r="F167" s="6">
        <v>60817.39</v>
      </c>
      <c r="G167" s="59">
        <f>G172+G190</f>
        <v>39491.129999999997</v>
      </c>
      <c r="H167" s="24">
        <f>H172+H190</f>
        <v>11437</v>
      </c>
      <c r="I167" s="24">
        <f t="shared" ref="I167:J167" si="78">I172+I190</f>
        <v>11346</v>
      </c>
      <c r="J167" s="24">
        <f t="shared" si="78"/>
        <v>17350</v>
      </c>
      <c r="K167" s="6" t="s">
        <v>7</v>
      </c>
    </row>
    <row r="168" spans="1:11" ht="15.75" x14ac:dyDescent="0.25">
      <c r="A168" s="7">
        <v>164</v>
      </c>
      <c r="B168" s="155" t="s">
        <v>87</v>
      </c>
      <c r="C168" s="156"/>
      <c r="D168" s="156"/>
      <c r="E168" s="156"/>
      <c r="F168" s="156"/>
      <c r="G168" s="156"/>
      <c r="H168" s="156"/>
      <c r="I168" s="156"/>
      <c r="J168" s="156"/>
      <c r="K168" s="5"/>
    </row>
    <row r="169" spans="1:11" ht="47.25" x14ac:dyDescent="0.25">
      <c r="A169" s="7">
        <v>165</v>
      </c>
      <c r="B169" s="49" t="s">
        <v>88</v>
      </c>
      <c r="C169" s="42">
        <v>104458.14</v>
      </c>
      <c r="D169" s="42">
        <v>10111.41</v>
      </c>
      <c r="E169" s="42">
        <v>58418.59</v>
      </c>
      <c r="F169" s="42">
        <v>24737.15</v>
      </c>
      <c r="G169" s="61">
        <v>1029.99</v>
      </c>
      <c r="H169" s="45">
        <f>H170+H171+H172</f>
        <v>0</v>
      </c>
      <c r="I169" s="45">
        <f t="shared" ref="I169:J169" si="79">I170+I171+I172</f>
        <v>0</v>
      </c>
      <c r="J169" s="45">
        <f t="shared" si="79"/>
        <v>0</v>
      </c>
      <c r="K169" s="6" t="s">
        <v>7</v>
      </c>
    </row>
    <row r="170" spans="1:11" ht="15.75" x14ac:dyDescent="0.25">
      <c r="A170" s="7">
        <v>166</v>
      </c>
      <c r="B170" s="49" t="s">
        <v>12</v>
      </c>
      <c r="C170" s="42">
        <v>1437.2</v>
      </c>
      <c r="D170" s="42">
        <v>1437.2</v>
      </c>
      <c r="E170" s="42">
        <v>0</v>
      </c>
      <c r="F170" s="42">
        <v>0</v>
      </c>
      <c r="G170" s="61">
        <v>0</v>
      </c>
      <c r="H170" s="45">
        <v>0</v>
      </c>
      <c r="I170" s="45">
        <v>0</v>
      </c>
      <c r="J170" s="45">
        <v>0</v>
      </c>
      <c r="K170" s="6" t="s">
        <v>7</v>
      </c>
    </row>
    <row r="171" spans="1:11" ht="15.75" x14ac:dyDescent="0.25">
      <c r="A171" s="7">
        <v>167</v>
      </c>
      <c r="B171" s="49" t="s">
        <v>63</v>
      </c>
      <c r="C171" s="42">
        <v>3054.1</v>
      </c>
      <c r="D171" s="42">
        <v>3054.1</v>
      </c>
      <c r="E171" s="42">
        <v>0</v>
      </c>
      <c r="F171" s="42">
        <v>0</v>
      </c>
      <c r="G171" s="61">
        <v>0</v>
      </c>
      <c r="H171" s="45">
        <v>0</v>
      </c>
      <c r="I171" s="45">
        <v>0</v>
      </c>
      <c r="J171" s="45">
        <v>0</v>
      </c>
      <c r="K171" s="6" t="s">
        <v>7</v>
      </c>
    </row>
    <row r="172" spans="1:11" ht="15.75" x14ac:dyDescent="0.25">
      <c r="A172" s="7">
        <v>168</v>
      </c>
      <c r="B172" s="49" t="s">
        <v>25</v>
      </c>
      <c r="C172" s="42">
        <v>99966.84</v>
      </c>
      <c r="D172" s="42">
        <v>5620.11</v>
      </c>
      <c r="E172" s="42">
        <v>58418.59</v>
      </c>
      <c r="F172" s="42">
        <v>24737.15</v>
      </c>
      <c r="G172" s="61">
        <v>1029.99</v>
      </c>
      <c r="H172" s="45">
        <f>H177</f>
        <v>0</v>
      </c>
      <c r="I172" s="45">
        <f t="shared" ref="I172:J172" si="80">I177</f>
        <v>0</v>
      </c>
      <c r="J172" s="45">
        <f t="shared" si="80"/>
        <v>0</v>
      </c>
      <c r="K172" s="6" t="s">
        <v>7</v>
      </c>
    </row>
    <row r="173" spans="1:11" ht="15.75" x14ac:dyDescent="0.25">
      <c r="A173" s="7">
        <v>169</v>
      </c>
      <c r="B173" s="158" t="s">
        <v>89</v>
      </c>
      <c r="C173" s="159"/>
      <c r="D173" s="159"/>
      <c r="E173" s="159"/>
      <c r="F173" s="159"/>
      <c r="G173" s="159"/>
      <c r="H173" s="159"/>
      <c r="I173" s="159"/>
      <c r="J173" s="159"/>
      <c r="K173" s="5"/>
    </row>
    <row r="174" spans="1:11" ht="63" x14ac:dyDescent="0.25">
      <c r="A174" s="7">
        <v>170</v>
      </c>
      <c r="B174" s="14" t="s">
        <v>90</v>
      </c>
      <c r="C174" s="6">
        <v>104458.14</v>
      </c>
      <c r="D174" s="6">
        <v>10111.41</v>
      </c>
      <c r="E174" s="6">
        <v>58418.59</v>
      </c>
      <c r="F174" s="6">
        <v>24737.15</v>
      </c>
      <c r="G174" s="59">
        <v>1029.99</v>
      </c>
      <c r="H174" s="24">
        <f>SUM(H175:H177)</f>
        <v>0</v>
      </c>
      <c r="I174" s="24">
        <f t="shared" ref="I174:J174" si="81">SUM(I175:I177)</f>
        <v>0</v>
      </c>
      <c r="J174" s="24">
        <f t="shared" si="81"/>
        <v>0</v>
      </c>
      <c r="K174" s="6" t="s">
        <v>7</v>
      </c>
    </row>
    <row r="175" spans="1:11" ht="15.75" x14ac:dyDescent="0.25">
      <c r="A175" s="7">
        <v>171</v>
      </c>
      <c r="B175" s="14" t="s">
        <v>12</v>
      </c>
      <c r="C175" s="6">
        <v>1437.2</v>
      </c>
      <c r="D175" s="6">
        <v>1437.2</v>
      </c>
      <c r="E175" s="6">
        <v>0</v>
      </c>
      <c r="F175" s="6">
        <v>0</v>
      </c>
      <c r="G175" s="59">
        <v>0</v>
      </c>
      <c r="H175" s="24">
        <v>0</v>
      </c>
      <c r="I175" s="24">
        <v>0</v>
      </c>
      <c r="J175" s="24">
        <v>0</v>
      </c>
      <c r="K175" s="6" t="s">
        <v>7</v>
      </c>
    </row>
    <row r="176" spans="1:11" ht="15.75" x14ac:dyDescent="0.25">
      <c r="A176" s="7">
        <v>172</v>
      </c>
      <c r="B176" s="14" t="s">
        <v>63</v>
      </c>
      <c r="C176" s="6">
        <v>3054.1</v>
      </c>
      <c r="D176" s="6">
        <v>3054.1</v>
      </c>
      <c r="E176" s="6">
        <v>0</v>
      </c>
      <c r="F176" s="6">
        <v>0</v>
      </c>
      <c r="G176" s="59">
        <v>0</v>
      </c>
      <c r="H176" s="24">
        <v>0</v>
      </c>
      <c r="I176" s="24">
        <v>0</v>
      </c>
      <c r="J176" s="24">
        <v>0</v>
      </c>
      <c r="K176" s="6" t="s">
        <v>7</v>
      </c>
    </row>
    <row r="177" spans="1:11" ht="15.75" x14ac:dyDescent="0.25">
      <c r="A177" s="7">
        <v>173</v>
      </c>
      <c r="B177" s="14" t="s">
        <v>25</v>
      </c>
      <c r="C177" s="6">
        <v>99966.84</v>
      </c>
      <c r="D177" s="6">
        <v>5620.11</v>
      </c>
      <c r="E177" s="6">
        <v>58418.59</v>
      </c>
      <c r="F177" s="6">
        <v>24737.15</v>
      </c>
      <c r="G177" s="59">
        <v>1029.99</v>
      </c>
      <c r="H177" s="24">
        <f>H179+H185</f>
        <v>0</v>
      </c>
      <c r="I177" s="24">
        <f t="shared" ref="I177:J177" si="82">I179+I185</f>
        <v>0</v>
      </c>
      <c r="J177" s="24">
        <f t="shared" si="82"/>
        <v>0</v>
      </c>
      <c r="K177" s="6" t="s">
        <v>7</v>
      </c>
    </row>
    <row r="178" spans="1:11" ht="47.25" x14ac:dyDescent="0.25">
      <c r="A178" s="7">
        <v>174</v>
      </c>
      <c r="B178" s="14" t="s">
        <v>116</v>
      </c>
      <c r="C178" s="6">
        <v>18083.61</v>
      </c>
      <c r="D178" s="6">
        <v>5620.11</v>
      </c>
      <c r="E178" s="6">
        <v>2228.91</v>
      </c>
      <c r="F178" s="12">
        <v>73.59</v>
      </c>
      <c r="G178" s="69">
        <v>0</v>
      </c>
      <c r="H178" s="26">
        <v>0</v>
      </c>
      <c r="I178" s="26">
        <v>0</v>
      </c>
      <c r="J178" s="26">
        <v>0</v>
      </c>
      <c r="K178" s="6" t="s">
        <v>117</v>
      </c>
    </row>
    <row r="179" spans="1:11" ht="15.75" x14ac:dyDescent="0.25">
      <c r="A179" s="7">
        <v>175</v>
      </c>
      <c r="B179" s="14" t="s">
        <v>25</v>
      </c>
      <c r="C179" s="6">
        <v>18083.61</v>
      </c>
      <c r="D179" s="6">
        <v>5620.11</v>
      </c>
      <c r="E179" s="6">
        <v>2228.91</v>
      </c>
      <c r="F179" s="12">
        <v>73.59</v>
      </c>
      <c r="G179" s="69">
        <v>0</v>
      </c>
      <c r="H179" s="26">
        <v>0</v>
      </c>
      <c r="I179" s="26">
        <v>0</v>
      </c>
      <c r="J179" s="26">
        <v>0</v>
      </c>
      <c r="K179" s="6"/>
    </row>
    <row r="180" spans="1:11" ht="63" x14ac:dyDescent="0.25">
      <c r="A180" s="7">
        <v>176</v>
      </c>
      <c r="B180" s="11" t="s">
        <v>118</v>
      </c>
      <c r="C180" s="6">
        <v>3054.1</v>
      </c>
      <c r="D180" s="6">
        <v>3054.1</v>
      </c>
      <c r="E180" s="6">
        <v>0</v>
      </c>
      <c r="F180" s="12">
        <v>0</v>
      </c>
      <c r="G180" s="69">
        <v>0</v>
      </c>
      <c r="H180" s="26">
        <v>0</v>
      </c>
      <c r="I180" s="26">
        <v>0</v>
      </c>
      <c r="J180" s="26">
        <v>0</v>
      </c>
      <c r="K180" s="6" t="s">
        <v>117</v>
      </c>
    </row>
    <row r="181" spans="1:11" ht="15.75" x14ac:dyDescent="0.25">
      <c r="A181" s="7">
        <v>177</v>
      </c>
      <c r="B181" s="11" t="s">
        <v>26</v>
      </c>
      <c r="C181" s="6">
        <v>3054.1</v>
      </c>
      <c r="D181" s="6">
        <v>3054.1</v>
      </c>
      <c r="E181" s="6">
        <v>0</v>
      </c>
      <c r="F181" s="12">
        <v>0</v>
      </c>
      <c r="G181" s="69">
        <v>0</v>
      </c>
      <c r="H181" s="26">
        <v>0</v>
      </c>
      <c r="I181" s="26">
        <v>0</v>
      </c>
      <c r="J181" s="26">
        <v>0</v>
      </c>
      <c r="K181" s="13"/>
    </row>
    <row r="182" spans="1:11" ht="252" x14ac:dyDescent="0.25">
      <c r="A182" s="7">
        <v>178</v>
      </c>
      <c r="B182" s="11" t="s">
        <v>119</v>
      </c>
      <c r="C182" s="6">
        <v>1437.2</v>
      </c>
      <c r="D182" s="6">
        <v>1437.2</v>
      </c>
      <c r="E182" s="6">
        <v>0</v>
      </c>
      <c r="F182" s="12">
        <v>0</v>
      </c>
      <c r="G182" s="69">
        <v>0</v>
      </c>
      <c r="H182" s="26">
        <v>0</v>
      </c>
      <c r="I182" s="26">
        <v>0</v>
      </c>
      <c r="J182" s="26">
        <v>0</v>
      </c>
      <c r="K182" s="6" t="s">
        <v>117</v>
      </c>
    </row>
    <row r="183" spans="1:11" ht="15.75" x14ac:dyDescent="0.25">
      <c r="A183" s="7">
        <v>179</v>
      </c>
      <c r="B183" s="11" t="s">
        <v>12</v>
      </c>
      <c r="C183" s="6">
        <v>1437.2</v>
      </c>
      <c r="D183" s="6">
        <v>1437.2</v>
      </c>
      <c r="E183" s="6">
        <v>0</v>
      </c>
      <c r="F183" s="12">
        <v>0</v>
      </c>
      <c r="G183" s="69">
        <v>0</v>
      </c>
      <c r="H183" s="26">
        <v>0</v>
      </c>
      <c r="I183" s="26">
        <v>0</v>
      </c>
      <c r="J183" s="26">
        <v>0</v>
      </c>
      <c r="K183" s="13"/>
    </row>
    <row r="184" spans="1:11" ht="63" x14ac:dyDescent="0.25">
      <c r="A184" s="7">
        <v>180</v>
      </c>
      <c r="B184" s="11" t="s">
        <v>120</v>
      </c>
      <c r="C184" s="6">
        <v>81883.23</v>
      </c>
      <c r="D184" s="6">
        <v>0</v>
      </c>
      <c r="E184" s="6">
        <v>56189.68</v>
      </c>
      <c r="F184" s="12">
        <v>24663.56</v>
      </c>
      <c r="G184" s="69">
        <f>G185</f>
        <v>1029.99</v>
      </c>
      <c r="H184" s="26">
        <f>H185</f>
        <v>0</v>
      </c>
      <c r="I184" s="26">
        <f t="shared" ref="I184:J184" si="83">I185</f>
        <v>0</v>
      </c>
      <c r="J184" s="26">
        <f t="shared" si="83"/>
        <v>0</v>
      </c>
      <c r="K184" s="6" t="s">
        <v>121</v>
      </c>
    </row>
    <row r="185" spans="1:11" ht="15.75" x14ac:dyDescent="0.25">
      <c r="A185" s="7">
        <v>181</v>
      </c>
      <c r="B185" s="11" t="s">
        <v>25</v>
      </c>
      <c r="C185" s="6">
        <v>81883.23</v>
      </c>
      <c r="D185" s="6">
        <v>0</v>
      </c>
      <c r="E185" s="6">
        <v>56189.68</v>
      </c>
      <c r="F185" s="12">
        <v>24663.56</v>
      </c>
      <c r="G185" s="69">
        <v>1029.99</v>
      </c>
      <c r="H185" s="26">
        <v>0</v>
      </c>
      <c r="I185" s="26">
        <v>0</v>
      </c>
      <c r="J185" s="26">
        <v>0</v>
      </c>
      <c r="K185" s="6"/>
    </row>
    <row r="186" spans="1:11" ht="15.75" x14ac:dyDescent="0.25">
      <c r="A186" s="7">
        <v>182</v>
      </c>
      <c r="B186" s="145" t="s">
        <v>99</v>
      </c>
      <c r="C186" s="146"/>
      <c r="D186" s="146"/>
      <c r="E186" s="146"/>
      <c r="F186" s="146"/>
      <c r="G186" s="146"/>
      <c r="H186" s="146"/>
      <c r="I186" s="146"/>
      <c r="J186" s="146"/>
      <c r="K186" s="5"/>
    </row>
    <row r="187" spans="1:11" ht="31.5" x14ac:dyDescent="0.25">
      <c r="A187" s="7">
        <v>183</v>
      </c>
      <c r="B187" s="39" t="s">
        <v>74</v>
      </c>
      <c r="C187" s="37">
        <f t="shared" ref="C187:C206" si="84">SUM(D187:J187)</f>
        <v>174013.05</v>
      </c>
      <c r="D187" s="37">
        <v>30763.35</v>
      </c>
      <c r="E187" s="37">
        <v>28575.32</v>
      </c>
      <c r="F187" s="37">
        <v>36080.239999999998</v>
      </c>
      <c r="G187" s="63">
        <f>G188+G189+G190</f>
        <v>38461.14</v>
      </c>
      <c r="H187" s="40">
        <f>H188+H189+H190</f>
        <v>11437</v>
      </c>
      <c r="I187" s="40">
        <f t="shared" ref="I187:J187" si="85">I188+I189+I190</f>
        <v>11346</v>
      </c>
      <c r="J187" s="40">
        <f t="shared" si="85"/>
        <v>17350</v>
      </c>
      <c r="K187" s="6" t="s">
        <v>7</v>
      </c>
    </row>
    <row r="188" spans="1:11" ht="15.75" x14ac:dyDescent="0.25">
      <c r="A188" s="7">
        <v>184</v>
      </c>
      <c r="B188" s="39" t="s">
        <v>12</v>
      </c>
      <c r="C188" s="37">
        <f t="shared" si="84"/>
        <v>0</v>
      </c>
      <c r="D188" s="37">
        <v>0</v>
      </c>
      <c r="E188" s="37">
        <v>0</v>
      </c>
      <c r="F188" s="37">
        <v>0</v>
      </c>
      <c r="G188" s="63">
        <v>0</v>
      </c>
      <c r="H188" s="40">
        <v>0</v>
      </c>
      <c r="I188" s="40">
        <v>0</v>
      </c>
      <c r="J188" s="40">
        <v>0</v>
      </c>
      <c r="K188" s="6" t="s">
        <v>7</v>
      </c>
    </row>
    <row r="189" spans="1:11" ht="15.75" x14ac:dyDescent="0.25">
      <c r="A189" s="7">
        <v>185</v>
      </c>
      <c r="B189" s="39" t="s">
        <v>9</v>
      </c>
      <c r="C189" s="37">
        <f t="shared" si="84"/>
        <v>0</v>
      </c>
      <c r="D189" s="37">
        <v>0</v>
      </c>
      <c r="E189" s="37">
        <v>0</v>
      </c>
      <c r="F189" s="37">
        <v>0</v>
      </c>
      <c r="G189" s="63">
        <v>0</v>
      </c>
      <c r="H189" s="40">
        <v>0</v>
      </c>
      <c r="I189" s="40">
        <v>0</v>
      </c>
      <c r="J189" s="40">
        <v>0</v>
      </c>
      <c r="K189" s="6" t="s">
        <v>7</v>
      </c>
    </row>
    <row r="190" spans="1:11" ht="15.75" x14ac:dyDescent="0.25">
      <c r="A190" s="7">
        <v>186</v>
      </c>
      <c r="B190" s="39" t="s">
        <v>10</v>
      </c>
      <c r="C190" s="37">
        <f t="shared" si="84"/>
        <v>174013.05</v>
      </c>
      <c r="D190" s="37">
        <v>30763.35</v>
      </c>
      <c r="E190" s="37">
        <v>28575.32</v>
      </c>
      <c r="F190" s="37">
        <v>36080.239999999998</v>
      </c>
      <c r="G190" s="63">
        <f>G192+G194+G196+G200+G202+G204+G206</f>
        <v>38461.14</v>
      </c>
      <c r="H190" s="40">
        <f>H192+H194+H196+H200+H202+H204+H206</f>
        <v>11437</v>
      </c>
      <c r="I190" s="40">
        <f t="shared" ref="I190:J190" si="86">I192+I194+I196+I200+I202+I204+I206</f>
        <v>11346</v>
      </c>
      <c r="J190" s="40">
        <f t="shared" si="86"/>
        <v>17350</v>
      </c>
      <c r="K190" s="6" t="s">
        <v>7</v>
      </c>
    </row>
    <row r="191" spans="1:11" ht="63" x14ac:dyDescent="0.25">
      <c r="A191" s="7">
        <v>187</v>
      </c>
      <c r="B191" s="11" t="s">
        <v>120</v>
      </c>
      <c r="C191" s="6">
        <f t="shared" si="84"/>
        <v>2108.66</v>
      </c>
      <c r="D191" s="6">
        <v>0</v>
      </c>
      <c r="E191" s="6">
        <v>0</v>
      </c>
      <c r="F191" s="12">
        <v>0</v>
      </c>
      <c r="G191" s="69">
        <f>G192</f>
        <v>2108.66</v>
      </c>
      <c r="H191" s="26">
        <f>H192</f>
        <v>0</v>
      </c>
      <c r="I191" s="26">
        <f t="shared" ref="I191:J191" si="87">I192</f>
        <v>0</v>
      </c>
      <c r="J191" s="26">
        <f t="shared" si="87"/>
        <v>0</v>
      </c>
      <c r="K191" s="6" t="s">
        <v>121</v>
      </c>
    </row>
    <row r="192" spans="1:11" ht="15.75" x14ac:dyDescent="0.25">
      <c r="A192" s="7">
        <v>188</v>
      </c>
      <c r="B192" s="11" t="s">
        <v>25</v>
      </c>
      <c r="C192" s="6">
        <f t="shared" si="84"/>
        <v>2108.66</v>
      </c>
      <c r="D192" s="6">
        <v>0</v>
      </c>
      <c r="E192" s="6">
        <v>0</v>
      </c>
      <c r="F192" s="12">
        <v>0</v>
      </c>
      <c r="G192" s="77">
        <v>2108.66</v>
      </c>
      <c r="H192" s="75">
        <v>0</v>
      </c>
      <c r="I192" s="75">
        <v>0</v>
      </c>
      <c r="J192" s="75">
        <v>0</v>
      </c>
      <c r="K192" s="6"/>
    </row>
    <row r="193" spans="1:11" ht="94.5" x14ac:dyDescent="0.25">
      <c r="A193" s="7">
        <v>189</v>
      </c>
      <c r="B193" s="11" t="s">
        <v>122</v>
      </c>
      <c r="C193" s="6">
        <f t="shared" si="84"/>
        <v>110321.14</v>
      </c>
      <c r="D193" s="6">
        <v>29381.49</v>
      </c>
      <c r="E193" s="6">
        <v>22760.47</v>
      </c>
      <c r="F193" s="6">
        <v>29146.59</v>
      </c>
      <c r="G193" s="59">
        <f>G194</f>
        <v>28732.59</v>
      </c>
      <c r="H193" s="24">
        <f>H194</f>
        <v>300</v>
      </c>
      <c r="I193" s="24">
        <f t="shared" ref="I193:J193" si="88">I194</f>
        <v>0</v>
      </c>
      <c r="J193" s="24">
        <f t="shared" si="88"/>
        <v>0</v>
      </c>
      <c r="K193" s="6" t="s">
        <v>123</v>
      </c>
    </row>
    <row r="194" spans="1:11" ht="15.75" x14ac:dyDescent="0.25">
      <c r="A194" s="7">
        <v>190</v>
      </c>
      <c r="B194" s="11" t="s">
        <v>10</v>
      </c>
      <c r="C194" s="6">
        <f t="shared" si="84"/>
        <v>110321.14</v>
      </c>
      <c r="D194" s="6">
        <v>29381.49</v>
      </c>
      <c r="E194" s="6">
        <v>22760.47</v>
      </c>
      <c r="F194" s="6">
        <v>29146.59</v>
      </c>
      <c r="G194" s="77">
        <v>28732.59</v>
      </c>
      <c r="H194" s="75">
        <v>300</v>
      </c>
      <c r="I194" s="75">
        <v>0</v>
      </c>
      <c r="J194" s="75">
        <v>0</v>
      </c>
      <c r="K194" s="6"/>
    </row>
    <row r="195" spans="1:11" ht="47.25" x14ac:dyDescent="0.25">
      <c r="A195" s="7">
        <v>191</v>
      </c>
      <c r="B195" s="11" t="s">
        <v>124</v>
      </c>
      <c r="C195" s="6">
        <f t="shared" si="84"/>
        <v>478.71</v>
      </c>
      <c r="D195" s="6">
        <v>0</v>
      </c>
      <c r="E195" s="15">
        <v>0</v>
      </c>
      <c r="F195" s="15">
        <v>49.33</v>
      </c>
      <c r="G195" s="70">
        <f>G196</f>
        <v>29.38</v>
      </c>
      <c r="H195" s="27">
        <f>H196</f>
        <v>200</v>
      </c>
      <c r="I195" s="27">
        <f t="shared" ref="I195:J195" si="89">I196</f>
        <v>100</v>
      </c>
      <c r="J195" s="27">
        <f t="shared" si="89"/>
        <v>100</v>
      </c>
      <c r="K195" s="6" t="s">
        <v>117</v>
      </c>
    </row>
    <row r="196" spans="1:11" ht="15.75" x14ac:dyDescent="0.25">
      <c r="A196" s="7">
        <v>192</v>
      </c>
      <c r="B196" s="11" t="s">
        <v>10</v>
      </c>
      <c r="C196" s="6">
        <f t="shared" si="84"/>
        <v>478.71</v>
      </c>
      <c r="D196" s="6">
        <v>0</v>
      </c>
      <c r="E196" s="15">
        <v>0</v>
      </c>
      <c r="F196" s="15">
        <v>49.33</v>
      </c>
      <c r="G196" s="78">
        <v>29.38</v>
      </c>
      <c r="H196" s="79">
        <v>200</v>
      </c>
      <c r="I196" s="79">
        <v>100</v>
      </c>
      <c r="J196" s="79">
        <v>100</v>
      </c>
      <c r="K196" s="6"/>
    </row>
    <row r="197" spans="1:11" ht="94.5" x14ac:dyDescent="0.25">
      <c r="A197" s="7">
        <v>193</v>
      </c>
      <c r="B197" s="11" t="s">
        <v>129</v>
      </c>
      <c r="C197" s="6">
        <f t="shared" si="84"/>
        <v>1156.81</v>
      </c>
      <c r="D197" s="6">
        <v>1156.81</v>
      </c>
      <c r="E197" s="6">
        <v>0</v>
      </c>
      <c r="F197" s="6">
        <v>0</v>
      </c>
      <c r="G197" s="59">
        <v>0</v>
      </c>
      <c r="H197" s="24">
        <f>H198</f>
        <v>0</v>
      </c>
      <c r="I197" s="24">
        <f t="shared" ref="I197:J197" si="90">I198</f>
        <v>0</v>
      </c>
      <c r="J197" s="24">
        <f t="shared" si="90"/>
        <v>0</v>
      </c>
      <c r="K197" s="6" t="s">
        <v>130</v>
      </c>
    </row>
    <row r="198" spans="1:11" ht="15.75" x14ac:dyDescent="0.25">
      <c r="A198" s="7">
        <v>194</v>
      </c>
      <c r="B198" s="11" t="s">
        <v>10</v>
      </c>
      <c r="C198" s="6">
        <f t="shared" si="84"/>
        <v>1156.81</v>
      </c>
      <c r="D198" s="6">
        <v>1156.81</v>
      </c>
      <c r="E198" s="6">
        <v>0</v>
      </c>
      <c r="F198" s="6">
        <v>0</v>
      </c>
      <c r="G198" s="59">
        <v>0</v>
      </c>
      <c r="H198" s="24">
        <v>0</v>
      </c>
      <c r="I198" s="24">
        <v>0</v>
      </c>
      <c r="J198" s="24">
        <v>0</v>
      </c>
      <c r="K198" s="6"/>
    </row>
    <row r="199" spans="1:11" ht="63" x14ac:dyDescent="0.25">
      <c r="A199" s="7">
        <v>195</v>
      </c>
      <c r="B199" s="11" t="s">
        <v>131</v>
      </c>
      <c r="C199" s="6">
        <f t="shared" si="84"/>
        <v>1829.36</v>
      </c>
      <c r="D199" s="6">
        <v>205.05</v>
      </c>
      <c r="E199" s="6">
        <v>148.85</v>
      </c>
      <c r="F199" s="6">
        <v>428</v>
      </c>
      <c r="G199" s="59">
        <f>G200</f>
        <v>247.46</v>
      </c>
      <c r="H199" s="24">
        <f>H200</f>
        <v>300</v>
      </c>
      <c r="I199" s="24">
        <f t="shared" ref="I199:J199" si="91">I200</f>
        <v>250</v>
      </c>
      <c r="J199" s="24">
        <f t="shared" si="91"/>
        <v>250</v>
      </c>
      <c r="K199" s="6" t="s">
        <v>132</v>
      </c>
    </row>
    <row r="200" spans="1:11" ht="15.75" x14ac:dyDescent="0.25">
      <c r="A200" s="7">
        <v>196</v>
      </c>
      <c r="B200" s="11" t="s">
        <v>10</v>
      </c>
      <c r="C200" s="6">
        <f t="shared" si="84"/>
        <v>1829.36</v>
      </c>
      <c r="D200" s="6">
        <v>205.05</v>
      </c>
      <c r="E200" s="6">
        <v>148.85</v>
      </c>
      <c r="F200" s="6">
        <v>428</v>
      </c>
      <c r="G200" s="69">
        <v>247.46</v>
      </c>
      <c r="H200" s="80">
        <v>300</v>
      </c>
      <c r="I200" s="80">
        <v>250</v>
      </c>
      <c r="J200" s="80">
        <v>250</v>
      </c>
      <c r="K200" s="6"/>
    </row>
    <row r="201" spans="1:11" ht="63" x14ac:dyDescent="0.25">
      <c r="A201" s="7">
        <v>197</v>
      </c>
      <c r="B201" s="11" t="s">
        <v>133</v>
      </c>
      <c r="C201" s="6">
        <f t="shared" si="84"/>
        <v>1222.23</v>
      </c>
      <c r="D201" s="6">
        <v>20</v>
      </c>
      <c r="E201" s="6">
        <v>129.4</v>
      </c>
      <c r="F201" s="6">
        <v>179.53</v>
      </c>
      <c r="G201" s="59">
        <f>G202</f>
        <v>193.3</v>
      </c>
      <c r="H201" s="24">
        <f t="shared" ref="H201:J201" si="92">H202</f>
        <v>500</v>
      </c>
      <c r="I201" s="24">
        <f t="shared" si="92"/>
        <v>200</v>
      </c>
      <c r="J201" s="24">
        <f t="shared" si="92"/>
        <v>0</v>
      </c>
      <c r="K201" s="6" t="s">
        <v>134</v>
      </c>
    </row>
    <row r="202" spans="1:11" ht="15.75" x14ac:dyDescent="0.25">
      <c r="A202" s="7">
        <v>198</v>
      </c>
      <c r="B202" s="11" t="s">
        <v>10</v>
      </c>
      <c r="C202" s="6">
        <f t="shared" si="84"/>
        <v>1222.23</v>
      </c>
      <c r="D202" s="6">
        <v>20</v>
      </c>
      <c r="E202" s="6">
        <v>129.4</v>
      </c>
      <c r="F202" s="6">
        <v>179.53</v>
      </c>
      <c r="G202" s="69">
        <v>193.3</v>
      </c>
      <c r="H202" s="75">
        <v>500</v>
      </c>
      <c r="I202" s="75">
        <v>200</v>
      </c>
      <c r="J202" s="75">
        <v>0</v>
      </c>
      <c r="K202" s="6"/>
    </row>
    <row r="203" spans="1:11" ht="78.75" x14ac:dyDescent="0.25">
      <c r="A203" s="7">
        <v>199</v>
      </c>
      <c r="B203" s="11" t="s">
        <v>135</v>
      </c>
      <c r="C203" s="6">
        <f t="shared" si="84"/>
        <v>28796.14</v>
      </c>
      <c r="D203" s="6">
        <v>0</v>
      </c>
      <c r="E203" s="6">
        <v>5536.6</v>
      </c>
      <c r="F203" s="6">
        <v>6276.79</v>
      </c>
      <c r="G203" s="59">
        <f>G204</f>
        <v>5449.75</v>
      </c>
      <c r="H203" s="24">
        <f t="shared" ref="H203:J203" si="93">H204</f>
        <v>4437</v>
      </c>
      <c r="I203" s="24">
        <f t="shared" si="93"/>
        <v>5096</v>
      </c>
      <c r="J203" s="24">
        <f t="shared" si="93"/>
        <v>2000</v>
      </c>
      <c r="K203" s="6" t="s">
        <v>136</v>
      </c>
    </row>
    <row r="204" spans="1:11" ht="15.75" x14ac:dyDescent="0.25">
      <c r="A204" s="7">
        <v>200</v>
      </c>
      <c r="B204" s="11" t="s">
        <v>10</v>
      </c>
      <c r="C204" s="6">
        <f t="shared" si="84"/>
        <v>28796.14</v>
      </c>
      <c r="D204" s="6">
        <v>0</v>
      </c>
      <c r="E204" s="6">
        <v>5536.6</v>
      </c>
      <c r="F204" s="6">
        <v>6276.79</v>
      </c>
      <c r="G204" s="77">
        <v>5449.75</v>
      </c>
      <c r="H204" s="75">
        <v>4437</v>
      </c>
      <c r="I204" s="75">
        <v>5096</v>
      </c>
      <c r="J204" s="75">
        <v>2000</v>
      </c>
      <c r="K204" s="6"/>
    </row>
    <row r="205" spans="1:11" ht="126" x14ac:dyDescent="0.25">
      <c r="A205" s="7">
        <v>201</v>
      </c>
      <c r="B205" s="56" t="s">
        <v>229</v>
      </c>
      <c r="C205" s="57">
        <f t="shared" si="84"/>
        <v>28100</v>
      </c>
      <c r="D205" s="57">
        <f>D206</f>
        <v>0</v>
      </c>
      <c r="E205" s="57">
        <f>E206</f>
        <v>0</v>
      </c>
      <c r="F205" s="57">
        <f>F206</f>
        <v>0</v>
      </c>
      <c r="G205" s="69">
        <f>G206</f>
        <v>1700</v>
      </c>
      <c r="H205" s="75">
        <f t="shared" ref="H205:J205" si="94">H206</f>
        <v>5700</v>
      </c>
      <c r="I205" s="75">
        <f t="shared" si="94"/>
        <v>5700</v>
      </c>
      <c r="J205" s="75">
        <f t="shared" si="94"/>
        <v>15000</v>
      </c>
      <c r="K205" s="57" t="s">
        <v>232</v>
      </c>
    </row>
    <row r="206" spans="1:11" ht="15.75" x14ac:dyDescent="0.25">
      <c r="A206" s="7">
        <v>202</v>
      </c>
      <c r="B206" s="56" t="s">
        <v>10</v>
      </c>
      <c r="C206" s="57">
        <f t="shared" si="84"/>
        <v>28100</v>
      </c>
      <c r="D206" s="57">
        <v>0</v>
      </c>
      <c r="E206" s="57">
        <v>0</v>
      </c>
      <c r="F206" s="57">
        <v>0</v>
      </c>
      <c r="G206" s="69">
        <v>1700</v>
      </c>
      <c r="H206" s="75">
        <v>5700</v>
      </c>
      <c r="I206" s="75">
        <v>5700</v>
      </c>
      <c r="J206" s="75">
        <v>15000</v>
      </c>
      <c r="K206" s="57"/>
    </row>
    <row r="207" spans="1:11" ht="15.75" x14ac:dyDescent="0.25">
      <c r="A207" s="7">
        <v>203</v>
      </c>
      <c r="B207" s="152" t="s">
        <v>137</v>
      </c>
      <c r="C207" s="153"/>
      <c r="D207" s="153"/>
      <c r="E207" s="153"/>
      <c r="F207" s="153"/>
      <c r="G207" s="153"/>
      <c r="H207" s="153"/>
      <c r="I207" s="153"/>
      <c r="J207" s="153"/>
      <c r="K207" s="5"/>
    </row>
    <row r="208" spans="1:11" ht="31.5" x14ac:dyDescent="0.25">
      <c r="A208" s="7">
        <v>204</v>
      </c>
      <c r="B208" s="11" t="s">
        <v>73</v>
      </c>
      <c r="C208" s="6">
        <f>SUM(D208:J208)</f>
        <v>999217.74999999988</v>
      </c>
      <c r="D208" s="6">
        <v>157216.4</v>
      </c>
      <c r="E208" s="6">
        <v>126802.58</v>
      </c>
      <c r="F208" s="6">
        <v>235244.37</v>
      </c>
      <c r="G208" s="59">
        <f>SUM(G209:G211)</f>
        <v>140792.30999999997</v>
      </c>
      <c r="H208" s="24">
        <f t="shared" ref="H208:J208" si="95">SUM(H209:H211)</f>
        <v>187441.37</v>
      </c>
      <c r="I208" s="24">
        <f t="shared" si="95"/>
        <v>75262.2</v>
      </c>
      <c r="J208" s="24">
        <f t="shared" si="95"/>
        <v>76458.52</v>
      </c>
      <c r="K208" s="6" t="s">
        <v>7</v>
      </c>
    </row>
    <row r="209" spans="1:11" ht="15.75" x14ac:dyDescent="0.25">
      <c r="A209" s="7">
        <v>205</v>
      </c>
      <c r="B209" s="11" t="s">
        <v>9</v>
      </c>
      <c r="C209" s="6">
        <f>SUM(D209:J209)</f>
        <v>139438.78999999998</v>
      </c>
      <c r="D209" s="6">
        <v>40982.199999999997</v>
      </c>
      <c r="E209" s="6">
        <v>3176.8</v>
      </c>
      <c r="F209" s="6">
        <v>83595.289999999994</v>
      </c>
      <c r="G209" s="59">
        <f>G214</f>
        <v>6498.8</v>
      </c>
      <c r="H209" s="24">
        <f t="shared" ref="H209:J211" si="96">H214</f>
        <v>1720.8</v>
      </c>
      <c r="I209" s="24">
        <f t="shared" si="96"/>
        <v>1727.8</v>
      </c>
      <c r="J209" s="24">
        <f t="shared" si="96"/>
        <v>1737.1</v>
      </c>
      <c r="K209" s="6" t="s">
        <v>7</v>
      </c>
    </row>
    <row r="210" spans="1:11" ht="15.75" x14ac:dyDescent="0.25">
      <c r="A210" s="7">
        <v>206</v>
      </c>
      <c r="B210" s="11" t="s">
        <v>10</v>
      </c>
      <c r="C210" s="6">
        <f>SUM(D210:J210)</f>
        <v>859490.88000000012</v>
      </c>
      <c r="D210" s="6">
        <v>116234.2</v>
      </c>
      <c r="E210" s="6">
        <v>123625.78</v>
      </c>
      <c r="F210" s="6">
        <v>151649.07999999999</v>
      </c>
      <c r="G210" s="59">
        <f>G215</f>
        <v>134005.43</v>
      </c>
      <c r="H210" s="24">
        <f t="shared" si="96"/>
        <v>185720.57</v>
      </c>
      <c r="I210" s="24">
        <f t="shared" si="96"/>
        <v>73534.399999999994</v>
      </c>
      <c r="J210" s="24">
        <f t="shared" si="96"/>
        <v>74721.42</v>
      </c>
      <c r="K210" s="6" t="s">
        <v>7</v>
      </c>
    </row>
    <row r="211" spans="1:11" ht="31.5" x14ac:dyDescent="0.25">
      <c r="A211" s="7">
        <v>207</v>
      </c>
      <c r="B211" s="11" t="s">
        <v>225</v>
      </c>
      <c r="C211" s="6">
        <f>SUM(D211:J211)</f>
        <v>288.08</v>
      </c>
      <c r="D211" s="6"/>
      <c r="E211" s="6"/>
      <c r="F211" s="6"/>
      <c r="G211" s="59">
        <f>G216</f>
        <v>288.08</v>
      </c>
      <c r="H211" s="24">
        <f t="shared" si="96"/>
        <v>0</v>
      </c>
      <c r="I211" s="24">
        <f t="shared" si="96"/>
        <v>0</v>
      </c>
      <c r="J211" s="24">
        <f t="shared" si="96"/>
        <v>0</v>
      </c>
      <c r="K211" s="6"/>
    </row>
    <row r="212" spans="1:11" ht="15.75" x14ac:dyDescent="0.25">
      <c r="A212" s="7">
        <v>208</v>
      </c>
      <c r="B212" s="145" t="s">
        <v>16</v>
      </c>
      <c r="C212" s="146"/>
      <c r="D212" s="146"/>
      <c r="E212" s="146"/>
      <c r="F212" s="146"/>
      <c r="G212" s="146"/>
      <c r="H212" s="146"/>
      <c r="I212" s="146"/>
      <c r="J212" s="146"/>
      <c r="K212" s="5"/>
    </row>
    <row r="213" spans="1:11" ht="31.5" x14ac:dyDescent="0.25">
      <c r="A213" s="7">
        <v>209</v>
      </c>
      <c r="B213" s="39" t="s">
        <v>103</v>
      </c>
      <c r="C213" s="37">
        <f t="shared" ref="C213:C247" si="97">SUM(D213:J213)</f>
        <v>999217.74999999988</v>
      </c>
      <c r="D213" s="37">
        <v>157216.4</v>
      </c>
      <c r="E213" s="37">
        <v>126802.58</v>
      </c>
      <c r="F213" s="37">
        <v>235244.37</v>
      </c>
      <c r="G213" s="63">
        <f>SUM(G214:G216)</f>
        <v>140792.30999999997</v>
      </c>
      <c r="H213" s="40">
        <f t="shared" ref="H213:J213" si="98">SUM(H214:H216)</f>
        <v>187441.37</v>
      </c>
      <c r="I213" s="40">
        <f t="shared" si="98"/>
        <v>75262.2</v>
      </c>
      <c r="J213" s="40">
        <f t="shared" si="98"/>
        <v>76458.52</v>
      </c>
      <c r="K213" s="6" t="s">
        <v>7</v>
      </c>
    </row>
    <row r="214" spans="1:11" ht="15.75" x14ac:dyDescent="0.25">
      <c r="A214" s="7">
        <v>210</v>
      </c>
      <c r="B214" s="39" t="s">
        <v>9</v>
      </c>
      <c r="C214" s="37">
        <f t="shared" si="97"/>
        <v>139438.78999999998</v>
      </c>
      <c r="D214" s="37">
        <v>40982.199999999997</v>
      </c>
      <c r="E214" s="37">
        <v>3176.8</v>
      </c>
      <c r="F214" s="37">
        <v>83595.289999999994</v>
      </c>
      <c r="G214" s="63">
        <f>G241+G245</f>
        <v>6498.8</v>
      </c>
      <c r="H214" s="40">
        <f t="shared" ref="H214:J214" si="99">H241+H245</f>
        <v>1720.8</v>
      </c>
      <c r="I214" s="40">
        <f t="shared" si="99"/>
        <v>1727.8</v>
      </c>
      <c r="J214" s="40">
        <f t="shared" si="99"/>
        <v>1737.1</v>
      </c>
      <c r="K214" s="6" t="s">
        <v>7</v>
      </c>
    </row>
    <row r="215" spans="1:11" ht="15.75" x14ac:dyDescent="0.25">
      <c r="A215" s="7">
        <v>211</v>
      </c>
      <c r="B215" s="39" t="s">
        <v>10</v>
      </c>
      <c r="C215" s="37">
        <f t="shared" si="97"/>
        <v>859490.88000000012</v>
      </c>
      <c r="D215" s="37">
        <v>116234.2</v>
      </c>
      <c r="E215" s="37">
        <v>123625.78</v>
      </c>
      <c r="F215" s="37">
        <v>151649.07999999999</v>
      </c>
      <c r="G215" s="63">
        <f>G223+G225+G235+G237+G239+G243+G246</f>
        <v>134005.43</v>
      </c>
      <c r="H215" s="40">
        <f>H223+H225+H230+H235+H237+H239+H243+H246</f>
        <v>185720.57</v>
      </c>
      <c r="I215" s="40">
        <f>I223+I225+I230+I235+I237+I239+I243+I246</f>
        <v>73534.399999999994</v>
      </c>
      <c r="J215" s="40">
        <f>J223+J225+J230+J235+J237+J239+J243+J246</f>
        <v>74721.42</v>
      </c>
      <c r="K215" s="6" t="s">
        <v>7</v>
      </c>
    </row>
    <row r="216" spans="1:11" ht="31.5" x14ac:dyDescent="0.25">
      <c r="A216" s="7">
        <v>212</v>
      </c>
      <c r="B216" s="11" t="s">
        <v>225</v>
      </c>
      <c r="C216" s="6">
        <f t="shared" si="97"/>
        <v>288.08</v>
      </c>
      <c r="D216" s="6"/>
      <c r="E216" s="6"/>
      <c r="F216" s="6"/>
      <c r="G216" s="59">
        <f>G247</f>
        <v>288.08</v>
      </c>
      <c r="H216" s="24">
        <f t="shared" ref="H216:J216" si="100">H247</f>
        <v>0</v>
      </c>
      <c r="I216" s="24">
        <f t="shared" si="100"/>
        <v>0</v>
      </c>
      <c r="J216" s="24">
        <f t="shared" si="100"/>
        <v>0</v>
      </c>
      <c r="K216" s="6"/>
    </row>
    <row r="217" spans="1:11" ht="63" x14ac:dyDescent="0.25">
      <c r="A217" s="7">
        <v>213</v>
      </c>
      <c r="B217" s="11" t="s">
        <v>138</v>
      </c>
      <c r="C217" s="6">
        <f t="shared" si="97"/>
        <v>0</v>
      </c>
      <c r="D217" s="6">
        <v>0</v>
      </c>
      <c r="E217" s="6">
        <v>0</v>
      </c>
      <c r="F217" s="6">
        <v>0</v>
      </c>
      <c r="G217" s="59">
        <v>0</v>
      </c>
      <c r="H217" s="24">
        <v>0</v>
      </c>
      <c r="I217" s="24">
        <v>0</v>
      </c>
      <c r="J217" s="24">
        <v>0</v>
      </c>
      <c r="K217" s="6" t="s">
        <v>139</v>
      </c>
    </row>
    <row r="218" spans="1:11" ht="15.75" x14ac:dyDescent="0.25">
      <c r="A218" s="7">
        <v>214</v>
      </c>
      <c r="B218" s="11" t="s">
        <v>26</v>
      </c>
      <c r="C218" s="6">
        <f t="shared" si="97"/>
        <v>0</v>
      </c>
      <c r="D218" s="6">
        <v>0</v>
      </c>
      <c r="E218" s="6">
        <v>0</v>
      </c>
      <c r="F218" s="6">
        <v>0</v>
      </c>
      <c r="G218" s="59">
        <v>0</v>
      </c>
      <c r="H218" s="24">
        <v>0</v>
      </c>
      <c r="I218" s="24">
        <v>0</v>
      </c>
      <c r="J218" s="24">
        <v>0</v>
      </c>
      <c r="K218" s="6"/>
    </row>
    <row r="219" spans="1:11" ht="15.75" x14ac:dyDescent="0.25">
      <c r="A219" s="7">
        <v>215</v>
      </c>
      <c r="B219" s="11" t="s">
        <v>25</v>
      </c>
      <c r="C219" s="6">
        <f t="shared" si="97"/>
        <v>0</v>
      </c>
      <c r="D219" s="6">
        <v>0</v>
      </c>
      <c r="E219" s="6">
        <v>0</v>
      </c>
      <c r="F219" s="6">
        <v>0</v>
      </c>
      <c r="G219" s="59">
        <v>0</v>
      </c>
      <c r="H219" s="24">
        <v>0</v>
      </c>
      <c r="I219" s="24">
        <v>0</v>
      </c>
      <c r="J219" s="24">
        <v>0</v>
      </c>
      <c r="K219" s="6"/>
    </row>
    <row r="220" spans="1:11" ht="94.5" x14ac:dyDescent="0.25">
      <c r="A220" s="7">
        <v>216</v>
      </c>
      <c r="B220" s="11" t="s">
        <v>140</v>
      </c>
      <c r="C220" s="6">
        <f t="shared" si="97"/>
        <v>0</v>
      </c>
      <c r="D220" s="6">
        <v>0</v>
      </c>
      <c r="E220" s="6">
        <v>0</v>
      </c>
      <c r="F220" s="6">
        <v>0</v>
      </c>
      <c r="G220" s="59">
        <v>0</v>
      </c>
      <c r="H220" s="24">
        <v>0</v>
      </c>
      <c r="I220" s="24">
        <v>0</v>
      </c>
      <c r="J220" s="24">
        <v>0</v>
      </c>
      <c r="K220" s="6" t="s">
        <v>139</v>
      </c>
    </row>
    <row r="221" spans="1:11" ht="15.75" x14ac:dyDescent="0.25">
      <c r="A221" s="7">
        <v>217</v>
      </c>
      <c r="B221" s="11" t="s">
        <v>26</v>
      </c>
      <c r="C221" s="6">
        <f t="shared" si="97"/>
        <v>0</v>
      </c>
      <c r="D221" s="6">
        <v>0</v>
      </c>
      <c r="E221" s="6">
        <v>0</v>
      </c>
      <c r="F221" s="6">
        <v>0</v>
      </c>
      <c r="G221" s="59">
        <v>0</v>
      </c>
      <c r="H221" s="24">
        <v>0</v>
      </c>
      <c r="I221" s="24">
        <v>0</v>
      </c>
      <c r="J221" s="24">
        <v>0</v>
      </c>
      <c r="K221" s="6"/>
    </row>
    <row r="222" spans="1:11" ht="110.25" x14ac:dyDescent="0.25">
      <c r="A222" s="7">
        <v>218</v>
      </c>
      <c r="B222" s="11" t="s">
        <v>141</v>
      </c>
      <c r="C222" s="6">
        <f t="shared" si="97"/>
        <v>5513.42</v>
      </c>
      <c r="D222" s="6">
        <v>1957.01</v>
      </c>
      <c r="E222" s="6">
        <v>1693.9</v>
      </c>
      <c r="F222" s="6">
        <v>1549</v>
      </c>
      <c r="G222" s="59">
        <f>G223</f>
        <v>313.51</v>
      </c>
      <c r="H222" s="24">
        <f t="shared" ref="H222:J222" si="101">H223</f>
        <v>0</v>
      </c>
      <c r="I222" s="24">
        <f t="shared" si="101"/>
        <v>0</v>
      </c>
      <c r="J222" s="24">
        <f t="shared" si="101"/>
        <v>0</v>
      </c>
      <c r="K222" s="6" t="s">
        <v>139</v>
      </c>
    </row>
    <row r="223" spans="1:11" ht="15.75" x14ac:dyDescent="0.25">
      <c r="A223" s="7">
        <v>219</v>
      </c>
      <c r="B223" s="11" t="s">
        <v>10</v>
      </c>
      <c r="C223" s="6">
        <f t="shared" si="97"/>
        <v>5513.42</v>
      </c>
      <c r="D223" s="6">
        <v>1957.01</v>
      </c>
      <c r="E223" s="6">
        <v>1693.9</v>
      </c>
      <c r="F223" s="6">
        <v>1549</v>
      </c>
      <c r="G223" s="64">
        <v>313.51</v>
      </c>
      <c r="H223" s="52">
        <v>0</v>
      </c>
      <c r="I223" s="52">
        <v>0</v>
      </c>
      <c r="J223" s="52">
        <v>0</v>
      </c>
      <c r="K223" s="13"/>
    </row>
    <row r="224" spans="1:11" ht="78.75" x14ac:dyDescent="0.25">
      <c r="A224" s="7">
        <v>220</v>
      </c>
      <c r="B224" s="11" t="s">
        <v>142</v>
      </c>
      <c r="C224" s="6">
        <f t="shared" si="97"/>
        <v>416966.47</v>
      </c>
      <c r="D224" s="6">
        <v>53811.22</v>
      </c>
      <c r="E224" s="6">
        <v>59009.49</v>
      </c>
      <c r="F224" s="6">
        <v>82913.119999999995</v>
      </c>
      <c r="G224" s="69">
        <f>G225</f>
        <v>53654.64</v>
      </c>
      <c r="H224" s="26">
        <f t="shared" ref="H224:J224" si="102">H225</f>
        <v>106948</v>
      </c>
      <c r="I224" s="26">
        <f t="shared" si="102"/>
        <v>30315</v>
      </c>
      <c r="J224" s="26">
        <f t="shared" si="102"/>
        <v>30315</v>
      </c>
      <c r="K224" s="6" t="s">
        <v>143</v>
      </c>
    </row>
    <row r="225" spans="1:11" ht="15.75" x14ac:dyDescent="0.25">
      <c r="A225" s="7">
        <v>221</v>
      </c>
      <c r="B225" s="11" t="s">
        <v>10</v>
      </c>
      <c r="C225" s="6">
        <f t="shared" si="97"/>
        <v>416966.47</v>
      </c>
      <c r="D225" s="6">
        <v>53811.22</v>
      </c>
      <c r="E225" s="6">
        <v>59009.49</v>
      </c>
      <c r="F225" s="6">
        <v>82913.119999999995</v>
      </c>
      <c r="G225" s="64">
        <v>53654.64</v>
      </c>
      <c r="H225" s="52">
        <v>106948</v>
      </c>
      <c r="I225" s="52">
        <v>30315</v>
      </c>
      <c r="J225" s="52">
        <v>30315</v>
      </c>
      <c r="K225" s="6"/>
    </row>
    <row r="226" spans="1:11" ht="94.5" x14ac:dyDescent="0.25">
      <c r="A226" s="7">
        <v>222</v>
      </c>
      <c r="B226" s="11" t="s">
        <v>144</v>
      </c>
      <c r="C226" s="6">
        <f t="shared" si="97"/>
        <v>120353.49</v>
      </c>
      <c r="D226" s="6">
        <v>38469.800000000003</v>
      </c>
      <c r="E226" s="6">
        <v>0</v>
      </c>
      <c r="F226" s="6">
        <v>81883.69</v>
      </c>
      <c r="G226" s="59">
        <v>0</v>
      </c>
      <c r="H226" s="24">
        <v>0</v>
      </c>
      <c r="I226" s="24">
        <v>0</v>
      </c>
      <c r="J226" s="24">
        <v>0</v>
      </c>
      <c r="K226" s="6" t="s">
        <v>143</v>
      </c>
    </row>
    <row r="227" spans="1:11" ht="15.75" x14ac:dyDescent="0.25">
      <c r="A227" s="7">
        <v>223</v>
      </c>
      <c r="B227" s="11" t="s">
        <v>26</v>
      </c>
      <c r="C227" s="6">
        <f t="shared" si="97"/>
        <v>115469.8</v>
      </c>
      <c r="D227" s="6">
        <v>38469.800000000003</v>
      </c>
      <c r="E227" s="6">
        <v>0</v>
      </c>
      <c r="F227" s="6">
        <v>77000</v>
      </c>
      <c r="G227" s="59">
        <v>0</v>
      </c>
      <c r="H227" s="24">
        <v>0</v>
      </c>
      <c r="I227" s="24">
        <v>0</v>
      </c>
      <c r="J227" s="24">
        <v>0</v>
      </c>
      <c r="K227" s="6"/>
    </row>
    <row r="228" spans="1:11" ht="15.75" x14ac:dyDescent="0.25">
      <c r="A228" s="7">
        <v>224</v>
      </c>
      <c r="B228" s="11" t="s">
        <v>25</v>
      </c>
      <c r="C228" s="6">
        <f t="shared" si="97"/>
        <v>4883.6899999999996</v>
      </c>
      <c r="D228" s="6">
        <v>0</v>
      </c>
      <c r="E228" s="6">
        <v>0</v>
      </c>
      <c r="F228" s="6">
        <v>4883.6899999999996</v>
      </c>
      <c r="G228" s="59">
        <v>0</v>
      </c>
      <c r="H228" s="24">
        <v>0</v>
      </c>
      <c r="I228" s="24">
        <v>0</v>
      </c>
      <c r="J228" s="24">
        <v>0</v>
      </c>
      <c r="K228" s="6"/>
    </row>
    <row r="229" spans="1:11" ht="141.75" x14ac:dyDescent="0.25">
      <c r="A229" s="7">
        <v>225</v>
      </c>
      <c r="B229" s="11" t="s">
        <v>145</v>
      </c>
      <c r="C229" s="6">
        <f t="shared" si="97"/>
        <v>7444.29</v>
      </c>
      <c r="D229" s="6">
        <v>2512.42</v>
      </c>
      <c r="E229" s="6">
        <v>2581.87</v>
      </c>
      <c r="F229" s="6">
        <v>0</v>
      </c>
      <c r="G229" s="59">
        <f>G230</f>
        <v>0</v>
      </c>
      <c r="H229" s="24">
        <f t="shared" ref="H229:J229" si="103">H230</f>
        <v>0</v>
      </c>
      <c r="I229" s="24">
        <f t="shared" si="103"/>
        <v>2350</v>
      </c>
      <c r="J229" s="24">
        <f t="shared" si="103"/>
        <v>0</v>
      </c>
      <c r="K229" s="6" t="s">
        <v>146</v>
      </c>
    </row>
    <row r="230" spans="1:11" ht="15.75" x14ac:dyDescent="0.25">
      <c r="A230" s="7">
        <v>226</v>
      </c>
      <c r="B230" s="11" t="s">
        <v>10</v>
      </c>
      <c r="C230" s="6">
        <f t="shared" si="97"/>
        <v>7444.29</v>
      </c>
      <c r="D230" s="6">
        <v>2512.42</v>
      </c>
      <c r="E230" s="6">
        <v>2581.87</v>
      </c>
      <c r="F230" s="6">
        <v>0</v>
      </c>
      <c r="G230" s="69">
        <v>0</v>
      </c>
      <c r="H230" s="26">
        <v>0</v>
      </c>
      <c r="I230" s="26">
        <v>2350</v>
      </c>
      <c r="J230" s="26">
        <v>0</v>
      </c>
      <c r="K230" s="6"/>
    </row>
    <row r="231" spans="1:11" ht="15.75" x14ac:dyDescent="0.25">
      <c r="A231" s="7">
        <v>227</v>
      </c>
      <c r="B231" s="11" t="s">
        <v>26</v>
      </c>
      <c r="C231" s="6">
        <f t="shared" si="97"/>
        <v>0</v>
      </c>
      <c r="D231" s="6">
        <v>0</v>
      </c>
      <c r="E231" s="6">
        <v>0</v>
      </c>
      <c r="F231" s="6">
        <v>0</v>
      </c>
      <c r="G231" s="59">
        <v>0</v>
      </c>
      <c r="H231" s="24">
        <v>0</v>
      </c>
      <c r="I231" s="24">
        <v>0</v>
      </c>
      <c r="J231" s="24">
        <v>0</v>
      </c>
      <c r="K231" s="6"/>
    </row>
    <row r="232" spans="1:11" ht="157.5" x14ac:dyDescent="0.25">
      <c r="A232" s="7">
        <v>228</v>
      </c>
      <c r="B232" s="11" t="s">
        <v>147</v>
      </c>
      <c r="C232" s="6">
        <f t="shared" si="97"/>
        <v>5094.3</v>
      </c>
      <c r="D232" s="6">
        <v>2512.4</v>
      </c>
      <c r="E232" s="6">
        <v>2581.9</v>
      </c>
      <c r="F232" s="6">
        <v>0</v>
      </c>
      <c r="G232" s="59">
        <v>0</v>
      </c>
      <c r="H232" s="24">
        <v>0</v>
      </c>
      <c r="I232" s="24">
        <v>0</v>
      </c>
      <c r="J232" s="24">
        <v>0</v>
      </c>
      <c r="K232" s="6" t="s">
        <v>146</v>
      </c>
    </row>
    <row r="233" spans="1:11" ht="15.75" x14ac:dyDescent="0.25">
      <c r="A233" s="7">
        <v>229</v>
      </c>
      <c r="B233" s="11" t="s">
        <v>63</v>
      </c>
      <c r="C233" s="6">
        <f t="shared" si="97"/>
        <v>5094.3</v>
      </c>
      <c r="D233" s="6">
        <v>2512.4</v>
      </c>
      <c r="E233" s="6">
        <v>2581.9</v>
      </c>
      <c r="F233" s="6">
        <v>0</v>
      </c>
      <c r="G233" s="59">
        <v>0</v>
      </c>
      <c r="H233" s="24">
        <v>0</v>
      </c>
      <c r="I233" s="24">
        <v>0</v>
      </c>
      <c r="J233" s="24">
        <v>0</v>
      </c>
      <c r="K233" s="6"/>
    </row>
    <row r="234" spans="1:11" ht="78.75" x14ac:dyDescent="0.25">
      <c r="A234" s="7">
        <v>233</v>
      </c>
      <c r="B234" s="11" t="s">
        <v>149</v>
      </c>
      <c r="C234" s="6">
        <f t="shared" si="97"/>
        <v>139346.65</v>
      </c>
      <c r="D234" s="6">
        <v>27870.2</v>
      </c>
      <c r="E234" s="6">
        <v>26615.79</v>
      </c>
      <c r="F234" s="6">
        <v>25262.33</v>
      </c>
      <c r="G234" s="59">
        <f>G235</f>
        <v>26396.53</v>
      </c>
      <c r="H234" s="24">
        <f t="shared" ref="H234:J234" si="104">H235</f>
        <v>25320.87</v>
      </c>
      <c r="I234" s="24">
        <f t="shared" si="104"/>
        <v>2880.93</v>
      </c>
      <c r="J234" s="24">
        <f t="shared" si="104"/>
        <v>5000</v>
      </c>
      <c r="K234" s="6" t="s">
        <v>150</v>
      </c>
    </row>
    <row r="235" spans="1:11" ht="15.75" x14ac:dyDescent="0.25">
      <c r="A235" s="7">
        <v>234</v>
      </c>
      <c r="B235" s="11" t="s">
        <v>10</v>
      </c>
      <c r="C235" s="6">
        <f t="shared" si="97"/>
        <v>139346.65</v>
      </c>
      <c r="D235" s="6">
        <v>27870.2</v>
      </c>
      <c r="E235" s="6">
        <v>26615.79</v>
      </c>
      <c r="F235" s="6">
        <v>25262.33</v>
      </c>
      <c r="G235" s="77">
        <v>26396.53</v>
      </c>
      <c r="H235" s="52">
        <v>25320.87</v>
      </c>
      <c r="I235" s="52">
        <v>2880.93</v>
      </c>
      <c r="J235" s="52">
        <v>5000</v>
      </c>
      <c r="K235" s="6"/>
    </row>
    <row r="236" spans="1:11" ht="63" x14ac:dyDescent="0.25">
      <c r="A236" s="7">
        <v>235</v>
      </c>
      <c r="B236" s="11" t="s">
        <v>151</v>
      </c>
      <c r="C236" s="6">
        <f t="shared" si="97"/>
        <v>82070.95</v>
      </c>
      <c r="D236" s="6">
        <v>8377.58</v>
      </c>
      <c r="E236" s="6">
        <v>9832.2800000000007</v>
      </c>
      <c r="F236" s="6">
        <v>15241.46</v>
      </c>
      <c r="G236" s="59">
        <f>G237</f>
        <v>20134.63</v>
      </c>
      <c r="H236" s="24">
        <f t="shared" ref="H236:J236" si="105">H237</f>
        <v>18485</v>
      </c>
      <c r="I236" s="24">
        <f t="shared" si="105"/>
        <v>5000</v>
      </c>
      <c r="J236" s="24">
        <f t="shared" si="105"/>
        <v>5000</v>
      </c>
      <c r="K236" s="6" t="s">
        <v>152</v>
      </c>
    </row>
    <row r="237" spans="1:11" ht="15.75" x14ac:dyDescent="0.25">
      <c r="A237" s="7">
        <v>236</v>
      </c>
      <c r="B237" s="11" t="s">
        <v>10</v>
      </c>
      <c r="C237" s="6">
        <f t="shared" si="97"/>
        <v>82070.95</v>
      </c>
      <c r="D237" s="6">
        <v>8377.58</v>
      </c>
      <c r="E237" s="6">
        <v>9832.2800000000007</v>
      </c>
      <c r="F237" s="6">
        <v>15241.46</v>
      </c>
      <c r="G237" s="77">
        <v>20134.63</v>
      </c>
      <c r="H237" s="52">
        <v>18485</v>
      </c>
      <c r="I237" s="52">
        <v>5000</v>
      </c>
      <c r="J237" s="52">
        <v>5000</v>
      </c>
      <c r="K237" s="13"/>
    </row>
    <row r="238" spans="1:11" ht="78.75" x14ac:dyDescent="0.25">
      <c r="A238" s="7">
        <v>237</v>
      </c>
      <c r="B238" s="11" t="s">
        <v>153</v>
      </c>
      <c r="C238" s="6">
        <f t="shared" si="97"/>
        <v>199417.46000000002</v>
      </c>
      <c r="D238" s="6">
        <v>21705.77</v>
      </c>
      <c r="E238" s="6">
        <v>23892.45</v>
      </c>
      <c r="F238" s="12">
        <v>26683.17</v>
      </c>
      <c r="G238" s="59">
        <f>G239</f>
        <v>28074.48</v>
      </c>
      <c r="H238" s="24">
        <f t="shared" ref="H238:J238" si="106">H239</f>
        <v>31666.7</v>
      </c>
      <c r="I238" s="24">
        <f t="shared" si="106"/>
        <v>32988.47</v>
      </c>
      <c r="J238" s="24">
        <f t="shared" si="106"/>
        <v>34406.42</v>
      </c>
      <c r="K238" s="6" t="s">
        <v>154</v>
      </c>
    </row>
    <row r="239" spans="1:11" ht="15.75" x14ac:dyDescent="0.25">
      <c r="A239" s="7">
        <v>238</v>
      </c>
      <c r="B239" s="11" t="s">
        <v>10</v>
      </c>
      <c r="C239" s="6">
        <f t="shared" si="97"/>
        <v>199417.46000000002</v>
      </c>
      <c r="D239" s="6">
        <v>21705.77</v>
      </c>
      <c r="E239" s="6">
        <v>23892.45</v>
      </c>
      <c r="F239" s="12">
        <v>26683.17</v>
      </c>
      <c r="G239" s="77">
        <v>28074.48</v>
      </c>
      <c r="H239" s="52">
        <v>31666.7</v>
      </c>
      <c r="I239" s="52">
        <v>32988.47</v>
      </c>
      <c r="J239" s="52">
        <v>34406.42</v>
      </c>
      <c r="K239" s="6"/>
    </row>
    <row r="240" spans="1:11" ht="126" x14ac:dyDescent="0.25">
      <c r="A240" s="7">
        <v>239</v>
      </c>
      <c r="B240" s="11" t="s">
        <v>155</v>
      </c>
      <c r="C240" s="6">
        <f t="shared" si="97"/>
        <v>9208.5</v>
      </c>
      <c r="D240" s="6">
        <v>0</v>
      </c>
      <c r="E240" s="6">
        <v>594.9</v>
      </c>
      <c r="F240" s="6">
        <v>1711.6</v>
      </c>
      <c r="G240" s="59">
        <v>1716.3</v>
      </c>
      <c r="H240" s="24">
        <f>H241</f>
        <v>1720.8</v>
      </c>
      <c r="I240" s="24">
        <f>I241</f>
        <v>1727.8</v>
      </c>
      <c r="J240" s="24">
        <f>J241</f>
        <v>1737.1</v>
      </c>
      <c r="K240" s="6" t="s">
        <v>156</v>
      </c>
    </row>
    <row r="241" spans="1:11" ht="15.75" x14ac:dyDescent="0.25">
      <c r="A241" s="7">
        <v>240</v>
      </c>
      <c r="B241" s="11" t="s">
        <v>63</v>
      </c>
      <c r="C241" s="6">
        <f t="shared" si="97"/>
        <v>9208.5</v>
      </c>
      <c r="D241" s="6">
        <v>0</v>
      </c>
      <c r="E241" s="6">
        <v>594.9</v>
      </c>
      <c r="F241" s="6">
        <v>1711.6</v>
      </c>
      <c r="G241" s="59">
        <v>1716.3</v>
      </c>
      <c r="H241" s="75">
        <v>1720.8</v>
      </c>
      <c r="I241" s="75">
        <v>1727.8</v>
      </c>
      <c r="J241" s="75">
        <v>1737.1</v>
      </c>
      <c r="K241" s="6"/>
    </row>
    <row r="242" spans="1:11" ht="63" x14ac:dyDescent="0.25">
      <c r="A242" s="7">
        <v>241</v>
      </c>
      <c r="B242" s="16" t="s">
        <v>234</v>
      </c>
      <c r="C242" s="6">
        <f t="shared" si="97"/>
        <v>1815</v>
      </c>
      <c r="D242" s="6">
        <v>0</v>
      </c>
      <c r="E242" s="6">
        <v>0</v>
      </c>
      <c r="F242" s="6">
        <v>0</v>
      </c>
      <c r="G242" s="59">
        <f>G243</f>
        <v>15</v>
      </c>
      <c r="H242" s="24">
        <f t="shared" ref="H242:J242" si="107">H243</f>
        <v>1800</v>
      </c>
      <c r="I242" s="24">
        <f t="shared" si="107"/>
        <v>0</v>
      </c>
      <c r="J242" s="24">
        <f t="shared" si="107"/>
        <v>0</v>
      </c>
      <c r="K242" s="6" t="s">
        <v>158</v>
      </c>
    </row>
    <row r="243" spans="1:11" ht="15.75" x14ac:dyDescent="0.25">
      <c r="A243" s="7">
        <v>242</v>
      </c>
      <c r="B243" s="16" t="s">
        <v>25</v>
      </c>
      <c r="C243" s="6">
        <f t="shared" si="97"/>
        <v>1815</v>
      </c>
      <c r="D243" s="6">
        <v>0</v>
      </c>
      <c r="E243" s="6">
        <v>0</v>
      </c>
      <c r="F243" s="6">
        <v>0</v>
      </c>
      <c r="G243" s="76">
        <v>15</v>
      </c>
      <c r="H243" s="75">
        <v>1800</v>
      </c>
      <c r="I243" s="75">
        <v>0</v>
      </c>
      <c r="J243" s="75">
        <v>0</v>
      </c>
      <c r="K243" s="6"/>
    </row>
    <row r="244" spans="1:11" ht="78.75" x14ac:dyDescent="0.25">
      <c r="A244" s="7">
        <v>243</v>
      </c>
      <c r="B244" s="11" t="s">
        <v>235</v>
      </c>
      <c r="C244" s="6">
        <f t="shared" si="97"/>
        <v>11987.22</v>
      </c>
      <c r="D244" s="6">
        <v>0</v>
      </c>
      <c r="E244" s="6">
        <v>0</v>
      </c>
      <c r="F244" s="6">
        <v>0</v>
      </c>
      <c r="G244" s="59">
        <f>G245+G246+G247</f>
        <v>10487.22</v>
      </c>
      <c r="H244" s="24">
        <f t="shared" ref="H244:J244" si="108">H245+H246+H247</f>
        <v>1500</v>
      </c>
      <c r="I244" s="24">
        <f t="shared" si="108"/>
        <v>0</v>
      </c>
      <c r="J244" s="24">
        <f t="shared" si="108"/>
        <v>0</v>
      </c>
      <c r="K244" s="6" t="s">
        <v>228</v>
      </c>
    </row>
    <row r="245" spans="1:11" ht="15.75" x14ac:dyDescent="0.25">
      <c r="A245" s="7">
        <v>244</v>
      </c>
      <c r="B245" s="11" t="s">
        <v>63</v>
      </c>
      <c r="C245" s="6">
        <f t="shared" si="97"/>
        <v>4782.5</v>
      </c>
      <c r="D245" s="6">
        <v>0</v>
      </c>
      <c r="E245" s="6">
        <v>0</v>
      </c>
      <c r="F245" s="6">
        <v>0</v>
      </c>
      <c r="G245" s="69">
        <v>4782.5</v>
      </c>
      <c r="H245" s="75">
        <v>0</v>
      </c>
      <c r="I245" s="75">
        <v>0</v>
      </c>
      <c r="J245" s="75">
        <v>0</v>
      </c>
      <c r="K245" s="6"/>
    </row>
    <row r="246" spans="1:11" ht="15.75" x14ac:dyDescent="0.25">
      <c r="A246" s="7">
        <v>245</v>
      </c>
      <c r="B246" s="11" t="s">
        <v>25</v>
      </c>
      <c r="C246" s="6">
        <f t="shared" si="97"/>
        <v>6916.64</v>
      </c>
      <c r="D246" s="6">
        <v>0</v>
      </c>
      <c r="E246" s="6">
        <v>0</v>
      </c>
      <c r="F246" s="6">
        <v>0</v>
      </c>
      <c r="G246" s="77">
        <v>5416.64</v>
      </c>
      <c r="H246" s="75">
        <v>1500</v>
      </c>
      <c r="I246" s="75">
        <v>0</v>
      </c>
      <c r="J246" s="75">
        <v>0</v>
      </c>
      <c r="K246" s="6"/>
    </row>
    <row r="247" spans="1:11" ht="31.5" x14ac:dyDescent="0.25">
      <c r="A247" s="7">
        <v>246</v>
      </c>
      <c r="B247" s="11" t="s">
        <v>225</v>
      </c>
      <c r="C247" s="6">
        <f t="shared" si="97"/>
        <v>288.08</v>
      </c>
      <c r="D247" s="6">
        <v>0</v>
      </c>
      <c r="E247" s="6">
        <v>0</v>
      </c>
      <c r="F247" s="6">
        <v>0</v>
      </c>
      <c r="G247" s="77">
        <v>288.08</v>
      </c>
      <c r="H247" s="75">
        <v>0</v>
      </c>
      <c r="I247" s="75">
        <v>0</v>
      </c>
      <c r="J247" s="75">
        <v>0</v>
      </c>
      <c r="K247" s="6"/>
    </row>
    <row r="248" spans="1:11" ht="39.75" customHeight="1" x14ac:dyDescent="0.25">
      <c r="A248" s="7">
        <v>247</v>
      </c>
      <c r="B248" s="152" t="s">
        <v>161</v>
      </c>
      <c r="C248" s="153"/>
      <c r="D248" s="153"/>
      <c r="E248" s="153"/>
      <c r="F248" s="153"/>
      <c r="G248" s="153"/>
      <c r="H248" s="153"/>
      <c r="I248" s="153"/>
      <c r="J248" s="153"/>
      <c r="K248" s="5"/>
    </row>
    <row r="249" spans="1:11" ht="31.5" x14ac:dyDescent="0.25">
      <c r="A249" s="7">
        <v>248</v>
      </c>
      <c r="B249" s="11" t="s">
        <v>73</v>
      </c>
      <c r="C249" s="6">
        <f>SUM(D249:J249)</f>
        <v>585399.74447000003</v>
      </c>
      <c r="D249" s="6">
        <v>71108.11</v>
      </c>
      <c r="E249" s="6">
        <v>73931.23</v>
      </c>
      <c r="F249" s="6">
        <v>82834.98</v>
      </c>
      <c r="G249" s="59">
        <f>G250+G251</f>
        <v>88661.852999999988</v>
      </c>
      <c r="H249" s="24">
        <f t="shared" ref="H249:J249" si="109">H250+H251</f>
        <v>86836.252469999992</v>
      </c>
      <c r="I249" s="24">
        <f t="shared" si="109"/>
        <v>94230.468999999997</v>
      </c>
      <c r="J249" s="24">
        <f t="shared" si="109"/>
        <v>87796.849999999991</v>
      </c>
      <c r="K249" s="6" t="s">
        <v>7</v>
      </c>
    </row>
    <row r="250" spans="1:11" ht="15.75" x14ac:dyDescent="0.25">
      <c r="A250" s="7">
        <v>249</v>
      </c>
      <c r="B250" s="11" t="s">
        <v>9</v>
      </c>
      <c r="C250" s="6">
        <f>SUM(D250:J250)</f>
        <v>2347</v>
      </c>
      <c r="D250" s="6">
        <v>285</v>
      </c>
      <c r="E250" s="6">
        <v>303</v>
      </c>
      <c r="F250" s="6">
        <v>325</v>
      </c>
      <c r="G250" s="59">
        <f>G254</f>
        <v>338</v>
      </c>
      <c r="H250" s="24">
        <f t="shared" ref="H250:J251" si="110">H254</f>
        <v>351</v>
      </c>
      <c r="I250" s="24">
        <f t="shared" si="110"/>
        <v>365</v>
      </c>
      <c r="J250" s="24">
        <f t="shared" si="110"/>
        <v>380</v>
      </c>
      <c r="K250" s="6" t="s">
        <v>7</v>
      </c>
    </row>
    <row r="251" spans="1:11" ht="15.75" x14ac:dyDescent="0.25">
      <c r="A251" s="7">
        <v>250</v>
      </c>
      <c r="B251" s="11" t="s">
        <v>10</v>
      </c>
      <c r="C251" s="6">
        <f>SUM(D251:J251)</f>
        <v>583052.74447000003</v>
      </c>
      <c r="D251" s="6">
        <v>70823.11</v>
      </c>
      <c r="E251" s="6">
        <v>73628.23</v>
      </c>
      <c r="F251" s="6">
        <v>82509.98</v>
      </c>
      <c r="G251" s="59">
        <f>G255</f>
        <v>88323.852999999988</v>
      </c>
      <c r="H251" s="24">
        <f t="shared" si="110"/>
        <v>86485.252469999992</v>
      </c>
      <c r="I251" s="24">
        <f t="shared" si="110"/>
        <v>93865.468999999997</v>
      </c>
      <c r="J251" s="24">
        <f t="shared" si="110"/>
        <v>87416.849999999991</v>
      </c>
      <c r="K251" s="6" t="s">
        <v>7</v>
      </c>
    </row>
    <row r="252" spans="1:11" ht="15.75" x14ac:dyDescent="0.25">
      <c r="A252" s="7">
        <v>251</v>
      </c>
      <c r="B252" s="145" t="s">
        <v>16</v>
      </c>
      <c r="C252" s="146"/>
      <c r="D252" s="146"/>
      <c r="E252" s="146"/>
      <c r="F252" s="146"/>
      <c r="G252" s="146"/>
      <c r="H252" s="146"/>
      <c r="I252" s="146"/>
      <c r="J252" s="146"/>
      <c r="K252" s="5"/>
    </row>
    <row r="253" spans="1:11" ht="31.5" x14ac:dyDescent="0.25">
      <c r="A253" s="7">
        <v>252</v>
      </c>
      <c r="B253" s="39" t="s">
        <v>103</v>
      </c>
      <c r="C253" s="37">
        <f t="shared" ref="C253:C265" si="111">SUM(D253:J253)</f>
        <v>585399.74447000003</v>
      </c>
      <c r="D253" s="37">
        <v>71108.11</v>
      </c>
      <c r="E253" s="37">
        <v>73931.23</v>
      </c>
      <c r="F253" s="37">
        <v>82834.98</v>
      </c>
      <c r="G253" s="63">
        <f>SUM(G254:G255)</f>
        <v>88661.852999999988</v>
      </c>
      <c r="H253" s="40">
        <f t="shared" ref="H253:J253" si="112">SUM(H254:H255)</f>
        <v>86836.252469999992</v>
      </c>
      <c r="I253" s="40">
        <f t="shared" si="112"/>
        <v>94230.468999999997</v>
      </c>
      <c r="J253" s="40">
        <f t="shared" si="112"/>
        <v>87796.849999999991</v>
      </c>
      <c r="K253" s="6" t="s">
        <v>7</v>
      </c>
    </row>
    <row r="254" spans="1:11" ht="15.75" x14ac:dyDescent="0.25">
      <c r="A254" s="7">
        <v>253</v>
      </c>
      <c r="B254" s="39" t="s">
        <v>9</v>
      </c>
      <c r="C254" s="37">
        <f t="shared" si="111"/>
        <v>2347</v>
      </c>
      <c r="D254" s="37">
        <v>285</v>
      </c>
      <c r="E254" s="37">
        <v>303</v>
      </c>
      <c r="F254" s="37">
        <v>325</v>
      </c>
      <c r="G254" s="63">
        <f>G265</f>
        <v>338</v>
      </c>
      <c r="H254" s="40">
        <f t="shared" ref="H254:J254" si="113">H265</f>
        <v>351</v>
      </c>
      <c r="I254" s="40">
        <f t="shared" si="113"/>
        <v>365</v>
      </c>
      <c r="J254" s="40">
        <f t="shared" si="113"/>
        <v>380</v>
      </c>
      <c r="K254" s="6" t="s">
        <v>7</v>
      </c>
    </row>
    <row r="255" spans="1:11" ht="15.75" x14ac:dyDescent="0.25">
      <c r="A255" s="7">
        <v>254</v>
      </c>
      <c r="B255" s="39" t="s">
        <v>10</v>
      </c>
      <c r="C255" s="37">
        <f t="shared" si="111"/>
        <v>583052.74447000003</v>
      </c>
      <c r="D255" s="37">
        <v>70823.11</v>
      </c>
      <c r="E255" s="37">
        <v>73628.23</v>
      </c>
      <c r="F255" s="37">
        <v>82509.98</v>
      </c>
      <c r="G255" s="63">
        <f>G257+G259+G261+G263</f>
        <v>88323.852999999988</v>
      </c>
      <c r="H255" s="40">
        <f t="shared" ref="H255:J255" si="114">H257+H259+H261+H263</f>
        <v>86485.252469999992</v>
      </c>
      <c r="I255" s="40">
        <f t="shared" si="114"/>
        <v>93865.468999999997</v>
      </c>
      <c r="J255" s="40">
        <f t="shared" si="114"/>
        <v>87416.849999999991</v>
      </c>
      <c r="K255" s="6"/>
    </row>
    <row r="256" spans="1:11" ht="47.25" x14ac:dyDescent="0.25">
      <c r="A256" s="7">
        <v>255</v>
      </c>
      <c r="B256" s="11" t="s">
        <v>162</v>
      </c>
      <c r="C256" s="6">
        <f t="shared" si="111"/>
        <v>10545.591119999999</v>
      </c>
      <c r="D256" s="6">
        <v>1328.2</v>
      </c>
      <c r="E256" s="6">
        <v>1444.12</v>
      </c>
      <c r="F256" s="6">
        <v>1322.47</v>
      </c>
      <c r="G256" s="59">
        <f>G257</f>
        <v>1547.69</v>
      </c>
      <c r="H256" s="24">
        <f t="shared" ref="H256:J256" si="115">H257</f>
        <v>1555.3211200000001</v>
      </c>
      <c r="I256" s="24">
        <f t="shared" si="115"/>
        <v>1633.07</v>
      </c>
      <c r="J256" s="24">
        <f t="shared" si="115"/>
        <v>1714.72</v>
      </c>
      <c r="K256" s="6" t="s">
        <v>163</v>
      </c>
    </row>
    <row r="257" spans="1:11" ht="15.75" x14ac:dyDescent="0.25">
      <c r="A257" s="7">
        <v>256</v>
      </c>
      <c r="B257" s="11" t="s">
        <v>10</v>
      </c>
      <c r="C257" s="6">
        <f t="shared" si="111"/>
        <v>10545.591119999999</v>
      </c>
      <c r="D257" s="6">
        <v>1328.2</v>
      </c>
      <c r="E257" s="6">
        <v>1444.12</v>
      </c>
      <c r="F257" s="6">
        <v>1322.47</v>
      </c>
      <c r="G257" s="77">
        <v>1547.69</v>
      </c>
      <c r="H257" s="75">
        <v>1555.3211200000001</v>
      </c>
      <c r="I257" s="75">
        <v>1633.07</v>
      </c>
      <c r="J257" s="75">
        <v>1714.72</v>
      </c>
      <c r="K257" s="6"/>
    </row>
    <row r="258" spans="1:11" ht="78.75" x14ac:dyDescent="0.25">
      <c r="A258" s="7">
        <v>257</v>
      </c>
      <c r="B258" s="11" t="s">
        <v>164</v>
      </c>
      <c r="C258" s="6">
        <f t="shared" si="111"/>
        <v>339284.85135000001</v>
      </c>
      <c r="D258" s="6">
        <v>39344.589999999997</v>
      </c>
      <c r="E258" s="6">
        <v>41576.21</v>
      </c>
      <c r="F258" s="6">
        <v>46143.41</v>
      </c>
      <c r="G258" s="59">
        <f>G259</f>
        <v>48106.71</v>
      </c>
      <c r="H258" s="24">
        <f t="shared" ref="H258:J258" si="116">H259</f>
        <v>52140.561350000004</v>
      </c>
      <c r="I258" s="24">
        <f t="shared" si="116"/>
        <v>54733.73</v>
      </c>
      <c r="J258" s="24">
        <f t="shared" si="116"/>
        <v>57239.64</v>
      </c>
      <c r="K258" s="6" t="s">
        <v>163</v>
      </c>
    </row>
    <row r="259" spans="1:11" ht="15.75" x14ac:dyDescent="0.25">
      <c r="A259" s="7">
        <v>258</v>
      </c>
      <c r="B259" s="11" t="s">
        <v>10</v>
      </c>
      <c r="C259" s="6">
        <f t="shared" si="111"/>
        <v>339284.85135000001</v>
      </c>
      <c r="D259" s="6">
        <v>39344.589999999997</v>
      </c>
      <c r="E259" s="6">
        <v>41576.21</v>
      </c>
      <c r="F259" s="6">
        <v>46143.41</v>
      </c>
      <c r="G259" s="77">
        <v>48106.71</v>
      </c>
      <c r="H259" s="75">
        <v>52140.561350000004</v>
      </c>
      <c r="I259" s="75">
        <v>54733.73</v>
      </c>
      <c r="J259" s="75">
        <v>57239.64</v>
      </c>
      <c r="K259" s="6"/>
    </row>
    <row r="260" spans="1:11" ht="94.5" x14ac:dyDescent="0.25">
      <c r="A260" s="7">
        <v>259</v>
      </c>
      <c r="B260" s="11" t="s">
        <v>165</v>
      </c>
      <c r="C260" s="6">
        <f t="shared" si="111"/>
        <v>229697.21799999999</v>
      </c>
      <c r="D260" s="6">
        <v>29689.95</v>
      </c>
      <c r="E260" s="6">
        <v>30069</v>
      </c>
      <c r="F260" s="6">
        <v>34544.1</v>
      </c>
      <c r="G260" s="59">
        <f>G261</f>
        <v>38159.75</v>
      </c>
      <c r="H260" s="24">
        <f t="shared" ref="H260:J260" si="117">H261</f>
        <v>32491.598999999998</v>
      </c>
      <c r="I260" s="24">
        <f t="shared" si="117"/>
        <v>36889.499000000003</v>
      </c>
      <c r="J260" s="24">
        <f t="shared" si="117"/>
        <v>27853.32</v>
      </c>
      <c r="K260" s="6" t="s">
        <v>166</v>
      </c>
    </row>
    <row r="261" spans="1:11" ht="15.75" x14ac:dyDescent="0.25">
      <c r="A261" s="7">
        <v>260</v>
      </c>
      <c r="B261" s="11" t="s">
        <v>10</v>
      </c>
      <c r="C261" s="6">
        <f t="shared" si="111"/>
        <v>229697.21799999999</v>
      </c>
      <c r="D261" s="6">
        <v>29689.95</v>
      </c>
      <c r="E261" s="6">
        <v>30069</v>
      </c>
      <c r="F261" s="6">
        <v>34544.1</v>
      </c>
      <c r="G261" s="76">
        <v>38159.75</v>
      </c>
      <c r="H261" s="75">
        <v>32491.598999999998</v>
      </c>
      <c r="I261" s="75">
        <v>36889.499000000003</v>
      </c>
      <c r="J261" s="75">
        <v>27853.32</v>
      </c>
      <c r="K261" s="6"/>
    </row>
    <row r="262" spans="1:11" ht="63" x14ac:dyDescent="0.25">
      <c r="A262" s="7">
        <v>261</v>
      </c>
      <c r="B262" s="11" t="s">
        <v>167</v>
      </c>
      <c r="C262" s="6">
        <f t="shared" si="111"/>
        <v>3525.0840000000003</v>
      </c>
      <c r="D262" s="6">
        <v>460.37</v>
      </c>
      <c r="E262" s="6">
        <v>538.9</v>
      </c>
      <c r="F262" s="6">
        <v>500</v>
      </c>
      <c r="G262" s="59">
        <f>G263</f>
        <v>509.70299999999997</v>
      </c>
      <c r="H262" s="24">
        <f t="shared" ref="H262:J262" si="118">H263</f>
        <v>297.77100000000002</v>
      </c>
      <c r="I262" s="24">
        <f t="shared" si="118"/>
        <v>609.16999999999996</v>
      </c>
      <c r="J262" s="24">
        <f t="shared" si="118"/>
        <v>609.16999999999996</v>
      </c>
      <c r="K262" s="6" t="s">
        <v>168</v>
      </c>
    </row>
    <row r="263" spans="1:11" ht="15.75" x14ac:dyDescent="0.25">
      <c r="A263" s="7">
        <v>262</v>
      </c>
      <c r="B263" s="11" t="s">
        <v>10</v>
      </c>
      <c r="C263" s="6">
        <f t="shared" si="111"/>
        <v>3525.0840000000003</v>
      </c>
      <c r="D263" s="6">
        <v>460.37</v>
      </c>
      <c r="E263" s="6">
        <v>538.9</v>
      </c>
      <c r="F263" s="6">
        <v>500</v>
      </c>
      <c r="G263" s="59">
        <v>509.70299999999997</v>
      </c>
      <c r="H263" s="75">
        <v>297.77100000000002</v>
      </c>
      <c r="I263" s="75">
        <v>609.16999999999996</v>
      </c>
      <c r="J263" s="75">
        <v>609.16999999999996</v>
      </c>
      <c r="K263" s="13"/>
    </row>
    <row r="264" spans="1:11" ht="157.5" x14ac:dyDescent="0.25">
      <c r="A264" s="7">
        <v>263</v>
      </c>
      <c r="B264" s="11" t="s">
        <v>169</v>
      </c>
      <c r="C264" s="6">
        <f t="shared" si="111"/>
        <v>2347</v>
      </c>
      <c r="D264" s="6">
        <v>285</v>
      </c>
      <c r="E264" s="6">
        <v>303</v>
      </c>
      <c r="F264" s="6">
        <v>325</v>
      </c>
      <c r="G264" s="59">
        <f>G265</f>
        <v>338</v>
      </c>
      <c r="H264" s="24">
        <f t="shared" ref="H264:J264" si="119">H265</f>
        <v>351</v>
      </c>
      <c r="I264" s="24">
        <f t="shared" si="119"/>
        <v>365</v>
      </c>
      <c r="J264" s="24">
        <f t="shared" si="119"/>
        <v>380</v>
      </c>
      <c r="K264" s="6" t="s">
        <v>168</v>
      </c>
    </row>
    <row r="265" spans="1:11" ht="15.75" x14ac:dyDescent="0.25">
      <c r="A265" s="7">
        <v>264</v>
      </c>
      <c r="B265" s="11" t="s">
        <v>26</v>
      </c>
      <c r="C265" s="6">
        <f t="shared" si="111"/>
        <v>2347</v>
      </c>
      <c r="D265" s="6">
        <v>285</v>
      </c>
      <c r="E265" s="6">
        <v>303</v>
      </c>
      <c r="F265" s="6">
        <v>325</v>
      </c>
      <c r="G265" s="59">
        <v>338</v>
      </c>
      <c r="H265" s="75">
        <v>351</v>
      </c>
      <c r="I265" s="75">
        <v>365</v>
      </c>
      <c r="J265" s="75">
        <v>380</v>
      </c>
      <c r="K265" s="6"/>
    </row>
    <row r="266" spans="1:11" ht="15.75" x14ac:dyDescent="0.25">
      <c r="A266" s="7">
        <v>265</v>
      </c>
      <c r="B266" s="152" t="s">
        <v>170</v>
      </c>
      <c r="C266" s="153"/>
      <c r="D266" s="153"/>
      <c r="E266" s="153"/>
      <c r="F266" s="153"/>
      <c r="G266" s="153"/>
      <c r="H266" s="153"/>
      <c r="I266" s="153"/>
      <c r="J266" s="153"/>
      <c r="K266" s="5"/>
    </row>
    <row r="267" spans="1:11" ht="31.5" x14ac:dyDescent="0.25">
      <c r="A267" s="7">
        <v>266</v>
      </c>
      <c r="B267" s="11" t="s">
        <v>73</v>
      </c>
      <c r="C267" s="6">
        <f>SUM(D267:J267)</f>
        <v>2205.46252</v>
      </c>
      <c r="D267" s="6">
        <v>4.34</v>
      </c>
      <c r="E267" s="6">
        <v>33.270000000000003</v>
      </c>
      <c r="F267" s="6">
        <v>1359</v>
      </c>
      <c r="G267" s="59">
        <f>G268</f>
        <v>308.85252000000003</v>
      </c>
      <c r="H267" s="24">
        <f t="shared" ref="H267:J267" si="120">H268</f>
        <v>300</v>
      </c>
      <c r="I267" s="24">
        <f t="shared" si="120"/>
        <v>100</v>
      </c>
      <c r="J267" s="24">
        <f t="shared" si="120"/>
        <v>100</v>
      </c>
      <c r="K267" s="6" t="s">
        <v>7</v>
      </c>
    </row>
    <row r="268" spans="1:11" ht="15.75" x14ac:dyDescent="0.25">
      <c r="A268" s="7">
        <v>267</v>
      </c>
      <c r="B268" s="11" t="s">
        <v>10</v>
      </c>
      <c r="C268" s="6">
        <f>SUM(D268:J268)</f>
        <v>2205.46252</v>
      </c>
      <c r="D268" s="6">
        <v>4.34</v>
      </c>
      <c r="E268" s="6">
        <v>33.270000000000003</v>
      </c>
      <c r="F268" s="6">
        <v>1359</v>
      </c>
      <c r="G268" s="59">
        <f>G271</f>
        <v>308.85252000000003</v>
      </c>
      <c r="H268" s="24">
        <f t="shared" ref="H268:J268" si="121">H271</f>
        <v>300</v>
      </c>
      <c r="I268" s="24">
        <f t="shared" si="121"/>
        <v>100</v>
      </c>
      <c r="J268" s="24">
        <f t="shared" si="121"/>
        <v>100</v>
      </c>
      <c r="K268" s="6" t="s">
        <v>7</v>
      </c>
    </row>
    <row r="269" spans="1:11" ht="15.75" x14ac:dyDescent="0.25">
      <c r="A269" s="7">
        <v>268</v>
      </c>
      <c r="B269" s="145" t="s">
        <v>16</v>
      </c>
      <c r="C269" s="146"/>
      <c r="D269" s="146"/>
      <c r="E269" s="146"/>
      <c r="F269" s="146"/>
      <c r="G269" s="146"/>
      <c r="H269" s="146"/>
      <c r="I269" s="146"/>
      <c r="J269" s="146"/>
      <c r="K269" s="5"/>
    </row>
    <row r="270" spans="1:11" ht="31.5" x14ac:dyDescent="0.25">
      <c r="A270" s="7">
        <v>269</v>
      </c>
      <c r="B270" s="39" t="s">
        <v>103</v>
      </c>
      <c r="C270" s="37">
        <f>SUM(D270:J270)</f>
        <v>2205.46252</v>
      </c>
      <c r="D270" s="37">
        <v>4.34</v>
      </c>
      <c r="E270" s="37">
        <v>33.270000000000003</v>
      </c>
      <c r="F270" s="37">
        <v>1359</v>
      </c>
      <c r="G270" s="63">
        <f>G271</f>
        <v>308.85252000000003</v>
      </c>
      <c r="H270" s="40">
        <f t="shared" ref="H270:J270" si="122">H271</f>
        <v>300</v>
      </c>
      <c r="I270" s="40">
        <f t="shared" si="122"/>
        <v>100</v>
      </c>
      <c r="J270" s="40">
        <f t="shared" si="122"/>
        <v>100</v>
      </c>
      <c r="K270" s="6" t="s">
        <v>7</v>
      </c>
    </row>
    <row r="271" spans="1:11" ht="15.75" x14ac:dyDescent="0.25">
      <c r="A271" s="7">
        <v>270</v>
      </c>
      <c r="B271" s="39" t="s">
        <v>10</v>
      </c>
      <c r="C271" s="37">
        <f>SUM(D271:J271)</f>
        <v>2205.46252</v>
      </c>
      <c r="D271" s="37">
        <v>4.34</v>
      </c>
      <c r="E271" s="37">
        <v>33.270000000000003</v>
      </c>
      <c r="F271" s="37">
        <v>1359</v>
      </c>
      <c r="G271" s="63">
        <f>G273</f>
        <v>308.85252000000003</v>
      </c>
      <c r="H271" s="40">
        <f t="shared" ref="H271:J271" si="123">H273</f>
        <v>300</v>
      </c>
      <c r="I271" s="40">
        <f t="shared" si="123"/>
        <v>100</v>
      </c>
      <c r="J271" s="40">
        <f t="shared" si="123"/>
        <v>100</v>
      </c>
      <c r="K271" s="6" t="s">
        <v>7</v>
      </c>
    </row>
    <row r="272" spans="1:11" ht="157.5" x14ac:dyDescent="0.25">
      <c r="A272" s="7">
        <v>271</v>
      </c>
      <c r="B272" s="11" t="s">
        <v>171</v>
      </c>
      <c r="C272" s="6">
        <f>SUM(D272:J272)</f>
        <v>2205.46252</v>
      </c>
      <c r="D272" s="6">
        <v>4.34</v>
      </c>
      <c r="E272" s="6">
        <v>33.270000000000003</v>
      </c>
      <c r="F272" s="6">
        <v>1359</v>
      </c>
      <c r="G272" s="59">
        <f>G273</f>
        <v>308.85252000000003</v>
      </c>
      <c r="H272" s="24">
        <f t="shared" ref="H272:J272" si="124">H273</f>
        <v>300</v>
      </c>
      <c r="I272" s="24">
        <f t="shared" si="124"/>
        <v>100</v>
      </c>
      <c r="J272" s="24">
        <f t="shared" si="124"/>
        <v>100</v>
      </c>
      <c r="K272" s="6" t="s">
        <v>172</v>
      </c>
    </row>
    <row r="273" spans="1:11" ht="15.75" x14ac:dyDescent="0.25">
      <c r="A273" s="7">
        <v>272</v>
      </c>
      <c r="B273" s="11" t="s">
        <v>10</v>
      </c>
      <c r="C273" s="6">
        <f>SUM(D273:J273)</f>
        <v>2205.46252</v>
      </c>
      <c r="D273" s="6">
        <v>4.34</v>
      </c>
      <c r="E273" s="6">
        <v>33.270000000000003</v>
      </c>
      <c r="F273" s="6">
        <v>1359</v>
      </c>
      <c r="G273" s="64">
        <v>308.85252000000003</v>
      </c>
      <c r="H273" s="75">
        <v>300</v>
      </c>
      <c r="I273" s="75">
        <v>100</v>
      </c>
      <c r="J273" s="75">
        <v>100</v>
      </c>
      <c r="K273" s="6"/>
    </row>
    <row r="274" spans="1:11" ht="94.5" x14ac:dyDescent="0.25">
      <c r="A274" s="7">
        <v>273</v>
      </c>
      <c r="B274" s="11" t="s">
        <v>173</v>
      </c>
      <c r="C274" s="6">
        <v>0</v>
      </c>
      <c r="D274" s="6">
        <v>0</v>
      </c>
      <c r="E274" s="6">
        <v>0</v>
      </c>
      <c r="F274" s="6">
        <v>0</v>
      </c>
      <c r="G274" s="59">
        <v>0</v>
      </c>
      <c r="H274" s="24">
        <v>0</v>
      </c>
      <c r="I274" s="24">
        <v>0</v>
      </c>
      <c r="J274" s="24">
        <v>0</v>
      </c>
      <c r="K274" s="6" t="s">
        <v>172</v>
      </c>
    </row>
    <row r="275" spans="1:11" ht="15.75" x14ac:dyDescent="0.25">
      <c r="A275" s="7">
        <v>274</v>
      </c>
      <c r="B275" s="11" t="s">
        <v>10</v>
      </c>
      <c r="C275" s="6">
        <v>0</v>
      </c>
      <c r="D275" s="6">
        <v>0</v>
      </c>
      <c r="E275" s="6">
        <v>0</v>
      </c>
      <c r="F275" s="6">
        <v>0</v>
      </c>
      <c r="G275" s="59">
        <v>0</v>
      </c>
      <c r="H275" s="24">
        <v>0</v>
      </c>
      <c r="I275" s="24">
        <v>0</v>
      </c>
      <c r="J275" s="24">
        <v>0</v>
      </c>
      <c r="K275" s="6"/>
    </row>
    <row r="276" spans="1:11" ht="47.25" x14ac:dyDescent="0.25">
      <c r="A276" s="7">
        <v>275</v>
      </c>
      <c r="B276" s="11" t="s">
        <v>174</v>
      </c>
      <c r="C276" s="6">
        <v>0</v>
      </c>
      <c r="D276" s="6">
        <v>0</v>
      </c>
      <c r="E276" s="6">
        <v>0</v>
      </c>
      <c r="F276" s="6">
        <v>0</v>
      </c>
      <c r="G276" s="59">
        <v>0</v>
      </c>
      <c r="H276" s="24">
        <v>0</v>
      </c>
      <c r="I276" s="24">
        <v>0</v>
      </c>
      <c r="J276" s="24">
        <v>0</v>
      </c>
      <c r="K276" s="6" t="s">
        <v>175</v>
      </c>
    </row>
    <row r="277" spans="1:11" ht="15.75" x14ac:dyDescent="0.25">
      <c r="A277" s="7">
        <v>276</v>
      </c>
      <c r="B277" s="11" t="s">
        <v>10</v>
      </c>
      <c r="C277" s="6">
        <v>0</v>
      </c>
      <c r="D277" s="6">
        <v>0</v>
      </c>
      <c r="E277" s="6">
        <v>0</v>
      </c>
      <c r="F277" s="6">
        <v>0</v>
      </c>
      <c r="G277" s="59">
        <v>0</v>
      </c>
      <c r="H277" s="24">
        <v>0</v>
      </c>
      <c r="I277" s="24">
        <v>0</v>
      </c>
      <c r="J277" s="24">
        <v>0</v>
      </c>
      <c r="K277" s="6"/>
    </row>
    <row r="278" spans="1:11" ht="126" x14ac:dyDescent="0.25">
      <c r="A278" s="7">
        <v>277</v>
      </c>
      <c r="B278" s="11" t="s">
        <v>176</v>
      </c>
      <c r="C278" s="6">
        <v>0</v>
      </c>
      <c r="D278" s="6">
        <v>0</v>
      </c>
      <c r="E278" s="6">
        <v>0</v>
      </c>
      <c r="F278" s="6">
        <v>0</v>
      </c>
      <c r="G278" s="59">
        <v>0</v>
      </c>
      <c r="H278" s="24">
        <v>0</v>
      </c>
      <c r="I278" s="24">
        <v>0</v>
      </c>
      <c r="J278" s="24">
        <v>0</v>
      </c>
      <c r="K278" s="6" t="s">
        <v>177</v>
      </c>
    </row>
    <row r="279" spans="1:11" ht="15.75" x14ac:dyDescent="0.25">
      <c r="A279" s="7">
        <v>278</v>
      </c>
      <c r="B279" s="11" t="s">
        <v>10</v>
      </c>
      <c r="C279" s="6">
        <v>0</v>
      </c>
      <c r="D279" s="6">
        <v>0</v>
      </c>
      <c r="E279" s="6">
        <v>0</v>
      </c>
      <c r="F279" s="6">
        <v>0</v>
      </c>
      <c r="G279" s="59">
        <v>0</v>
      </c>
      <c r="H279" s="24">
        <v>0</v>
      </c>
      <c r="I279" s="24">
        <v>0</v>
      </c>
      <c r="J279" s="24">
        <v>0</v>
      </c>
      <c r="K279" s="6"/>
    </row>
    <row r="280" spans="1:11" ht="15.75" x14ac:dyDescent="0.25">
      <c r="A280" s="7">
        <v>279</v>
      </c>
      <c r="B280" s="152" t="s">
        <v>178</v>
      </c>
      <c r="C280" s="153"/>
      <c r="D280" s="153"/>
      <c r="E280" s="153"/>
      <c r="F280" s="153"/>
      <c r="G280" s="153"/>
      <c r="H280" s="153"/>
      <c r="I280" s="153"/>
      <c r="J280" s="153"/>
      <c r="K280" s="5"/>
    </row>
    <row r="281" spans="1:11" ht="31.5" x14ac:dyDescent="0.25">
      <c r="A281" s="7">
        <v>280</v>
      </c>
      <c r="B281" s="11" t="s">
        <v>73</v>
      </c>
      <c r="C281" s="6">
        <f>SUM(D281:J281)</f>
        <v>9034.48</v>
      </c>
      <c r="D281" s="6">
        <v>0</v>
      </c>
      <c r="E281" s="6">
        <v>2053.1999999999998</v>
      </c>
      <c r="F281" s="6">
        <v>5081.7700000000004</v>
      </c>
      <c r="G281" s="59">
        <f>SUM(G282:G284)</f>
        <v>687.76</v>
      </c>
      <c r="H281" s="24">
        <f t="shared" ref="H281:J281" si="125">SUM(H282:H284)</f>
        <v>711.75</v>
      </c>
      <c r="I281" s="24">
        <f t="shared" si="125"/>
        <v>250</v>
      </c>
      <c r="J281" s="24">
        <f t="shared" si="125"/>
        <v>250</v>
      </c>
      <c r="K281" s="6" t="s">
        <v>7</v>
      </c>
    </row>
    <row r="282" spans="1:11" ht="15.75" x14ac:dyDescent="0.25">
      <c r="A282" s="7">
        <v>281</v>
      </c>
      <c r="B282" s="11" t="s">
        <v>12</v>
      </c>
      <c r="C282" s="6">
        <f>SUM(D282:J282)</f>
        <v>1056.0999999999999</v>
      </c>
      <c r="D282" s="6">
        <v>0</v>
      </c>
      <c r="E282" s="6">
        <v>0</v>
      </c>
      <c r="F282" s="6">
        <v>1056.0999999999999</v>
      </c>
      <c r="G282" s="59">
        <f>G287+G299</f>
        <v>0</v>
      </c>
      <c r="H282" s="24">
        <f t="shared" ref="H282:J284" si="126">H287+H299</f>
        <v>0</v>
      </c>
      <c r="I282" s="24">
        <f t="shared" si="126"/>
        <v>0</v>
      </c>
      <c r="J282" s="24">
        <f t="shared" si="126"/>
        <v>0</v>
      </c>
      <c r="K282" s="6" t="s">
        <v>7</v>
      </c>
    </row>
    <row r="283" spans="1:11" ht="15.75" x14ac:dyDescent="0.25">
      <c r="A283" s="7">
        <v>282</v>
      </c>
      <c r="B283" s="11" t="s">
        <v>63</v>
      </c>
      <c r="C283" s="6">
        <f>SUM(D283:J283)</f>
        <v>0</v>
      </c>
      <c r="D283" s="6">
        <v>0</v>
      </c>
      <c r="E283" s="6">
        <v>0</v>
      </c>
      <c r="F283" s="6">
        <v>0</v>
      </c>
      <c r="G283" s="59">
        <f>G288+G300</f>
        <v>0</v>
      </c>
      <c r="H283" s="24">
        <f t="shared" si="126"/>
        <v>0</v>
      </c>
      <c r="I283" s="24">
        <f t="shared" si="126"/>
        <v>0</v>
      </c>
      <c r="J283" s="24">
        <f t="shared" si="126"/>
        <v>0</v>
      </c>
      <c r="K283" s="6" t="s">
        <v>7</v>
      </c>
    </row>
    <row r="284" spans="1:11" ht="15.75" x14ac:dyDescent="0.25">
      <c r="A284" s="7">
        <v>283</v>
      </c>
      <c r="B284" s="11" t="s">
        <v>10</v>
      </c>
      <c r="C284" s="6">
        <f>SUM(D284:J284)</f>
        <v>7978.38</v>
      </c>
      <c r="D284" s="6">
        <v>0</v>
      </c>
      <c r="E284" s="6">
        <v>2053.1999999999998</v>
      </c>
      <c r="F284" s="6">
        <v>4025.67</v>
      </c>
      <c r="G284" s="59">
        <f>G289+G301</f>
        <v>687.76</v>
      </c>
      <c r="H284" s="24">
        <f t="shared" si="126"/>
        <v>711.75</v>
      </c>
      <c r="I284" s="24">
        <f t="shared" si="126"/>
        <v>250</v>
      </c>
      <c r="J284" s="24">
        <f t="shared" si="126"/>
        <v>250</v>
      </c>
      <c r="K284" s="6" t="s">
        <v>7</v>
      </c>
    </row>
    <row r="285" spans="1:11" ht="15.75" x14ac:dyDescent="0.25">
      <c r="A285" s="7">
        <v>284</v>
      </c>
      <c r="B285" s="155" t="s">
        <v>87</v>
      </c>
      <c r="C285" s="156"/>
      <c r="D285" s="156"/>
      <c r="E285" s="156"/>
      <c r="F285" s="156"/>
      <c r="G285" s="156"/>
      <c r="H285" s="156"/>
      <c r="I285" s="156"/>
      <c r="J285" s="156"/>
      <c r="K285" s="5"/>
    </row>
    <row r="286" spans="1:11" ht="47.25" x14ac:dyDescent="0.25">
      <c r="A286" s="7">
        <v>285</v>
      </c>
      <c r="B286" s="44" t="s">
        <v>88</v>
      </c>
      <c r="C286" s="42">
        <f>SUM(D286:J286)</f>
        <v>5464.99</v>
      </c>
      <c r="D286" s="42">
        <v>0</v>
      </c>
      <c r="E286" s="42">
        <v>1777.32</v>
      </c>
      <c r="F286" s="42">
        <v>3687.67</v>
      </c>
      <c r="G286" s="61">
        <f>SUM(G287:G289)</f>
        <v>0</v>
      </c>
      <c r="H286" s="45">
        <f t="shared" ref="H286:J286" si="127">SUM(H287:H289)</f>
        <v>0</v>
      </c>
      <c r="I286" s="45">
        <f t="shared" si="127"/>
        <v>0</v>
      </c>
      <c r="J286" s="45">
        <f t="shared" si="127"/>
        <v>0</v>
      </c>
      <c r="K286" s="6" t="s">
        <v>7</v>
      </c>
    </row>
    <row r="287" spans="1:11" ht="15.75" x14ac:dyDescent="0.25">
      <c r="A287" s="7">
        <v>286</v>
      </c>
      <c r="B287" s="44" t="s">
        <v>12</v>
      </c>
      <c r="C287" s="42">
        <f>SUM(D287:J287)</f>
        <v>0</v>
      </c>
      <c r="D287" s="42">
        <v>0</v>
      </c>
      <c r="E287" s="42">
        <v>0</v>
      </c>
      <c r="F287" s="42">
        <v>0</v>
      </c>
      <c r="G287" s="61">
        <v>0</v>
      </c>
      <c r="H287" s="45">
        <v>0</v>
      </c>
      <c r="I287" s="45">
        <v>0</v>
      </c>
      <c r="J287" s="45">
        <v>0</v>
      </c>
      <c r="K287" s="6" t="s">
        <v>7</v>
      </c>
    </row>
    <row r="288" spans="1:11" ht="15.75" x14ac:dyDescent="0.25">
      <c r="A288" s="7">
        <v>287</v>
      </c>
      <c r="B288" s="44" t="s">
        <v>63</v>
      </c>
      <c r="C288" s="42">
        <f>SUM(D288:J288)</f>
        <v>0</v>
      </c>
      <c r="D288" s="42">
        <v>0</v>
      </c>
      <c r="E288" s="42">
        <v>0</v>
      </c>
      <c r="F288" s="42">
        <v>0</v>
      </c>
      <c r="G288" s="61">
        <v>0</v>
      </c>
      <c r="H288" s="45">
        <v>0</v>
      </c>
      <c r="I288" s="45">
        <v>0</v>
      </c>
      <c r="J288" s="45">
        <v>0</v>
      </c>
      <c r="K288" s="6" t="s">
        <v>7</v>
      </c>
    </row>
    <row r="289" spans="1:11" ht="15.75" x14ac:dyDescent="0.25">
      <c r="A289" s="7">
        <v>288</v>
      </c>
      <c r="B289" s="44" t="s">
        <v>10</v>
      </c>
      <c r="C289" s="42">
        <f>SUM(D289:J289)</f>
        <v>5464.99</v>
      </c>
      <c r="D289" s="42">
        <v>0</v>
      </c>
      <c r="E289" s="42">
        <v>1777.32</v>
      </c>
      <c r="F289" s="42">
        <v>3687.67</v>
      </c>
      <c r="G289" s="61">
        <f>G294</f>
        <v>0</v>
      </c>
      <c r="H289" s="45">
        <f t="shared" ref="H289:J289" si="128">H294</f>
        <v>0</v>
      </c>
      <c r="I289" s="45">
        <f t="shared" si="128"/>
        <v>0</v>
      </c>
      <c r="J289" s="45">
        <f t="shared" si="128"/>
        <v>0</v>
      </c>
      <c r="K289" s="6" t="s">
        <v>7</v>
      </c>
    </row>
    <row r="290" spans="1:11" ht="15.75" x14ac:dyDescent="0.25">
      <c r="A290" s="7">
        <v>289</v>
      </c>
      <c r="B290" s="158" t="s">
        <v>89</v>
      </c>
      <c r="C290" s="159"/>
      <c r="D290" s="159"/>
      <c r="E290" s="159"/>
      <c r="F290" s="159"/>
      <c r="G290" s="159"/>
      <c r="H290" s="159"/>
      <c r="I290" s="159"/>
      <c r="J290" s="159"/>
      <c r="K290" s="5"/>
    </row>
    <row r="291" spans="1:11" ht="63" x14ac:dyDescent="0.25">
      <c r="A291" s="7">
        <v>290</v>
      </c>
      <c r="B291" s="14" t="s">
        <v>90</v>
      </c>
      <c r="C291" s="6">
        <f t="shared" ref="C291:C296" si="129">SUM(D291:J291)</f>
        <v>5464.99</v>
      </c>
      <c r="D291" s="6">
        <v>0</v>
      </c>
      <c r="E291" s="6">
        <v>1777.32</v>
      </c>
      <c r="F291" s="6">
        <v>3687.67</v>
      </c>
      <c r="G291" s="59">
        <f>G292+G293+G294</f>
        <v>0</v>
      </c>
      <c r="H291" s="24">
        <f t="shared" ref="H291:J291" si="130">H292+H293+H294</f>
        <v>0</v>
      </c>
      <c r="I291" s="24">
        <f t="shared" si="130"/>
        <v>0</v>
      </c>
      <c r="J291" s="24">
        <f t="shared" si="130"/>
        <v>0</v>
      </c>
      <c r="K291" s="6" t="s">
        <v>7</v>
      </c>
    </row>
    <row r="292" spans="1:11" ht="15.75" x14ac:dyDescent="0.25">
      <c r="A292" s="7">
        <v>291</v>
      </c>
      <c r="B292" s="14" t="s">
        <v>12</v>
      </c>
      <c r="C292" s="6">
        <f t="shared" si="129"/>
        <v>0</v>
      </c>
      <c r="D292" s="6">
        <v>0</v>
      </c>
      <c r="E292" s="6">
        <v>0</v>
      </c>
      <c r="F292" s="6">
        <v>0</v>
      </c>
      <c r="G292" s="59">
        <v>0</v>
      </c>
      <c r="H292" s="24">
        <v>0</v>
      </c>
      <c r="I292" s="24">
        <v>0</v>
      </c>
      <c r="J292" s="24">
        <v>0</v>
      </c>
      <c r="K292" s="6" t="s">
        <v>7</v>
      </c>
    </row>
    <row r="293" spans="1:11" ht="15.75" x14ac:dyDescent="0.25">
      <c r="A293" s="7">
        <v>292</v>
      </c>
      <c r="B293" s="14" t="s">
        <v>63</v>
      </c>
      <c r="C293" s="6">
        <f t="shared" si="129"/>
        <v>0</v>
      </c>
      <c r="D293" s="6">
        <v>0</v>
      </c>
      <c r="E293" s="6">
        <v>0</v>
      </c>
      <c r="F293" s="6">
        <v>0</v>
      </c>
      <c r="G293" s="59">
        <v>0</v>
      </c>
      <c r="H293" s="24">
        <v>0</v>
      </c>
      <c r="I293" s="24">
        <v>0</v>
      </c>
      <c r="J293" s="24">
        <v>0</v>
      </c>
      <c r="K293" s="6" t="s">
        <v>7</v>
      </c>
    </row>
    <row r="294" spans="1:11" ht="15.75" x14ac:dyDescent="0.25">
      <c r="A294" s="7">
        <v>293</v>
      </c>
      <c r="B294" s="14" t="s">
        <v>25</v>
      </c>
      <c r="C294" s="6">
        <f t="shared" si="129"/>
        <v>5464.99</v>
      </c>
      <c r="D294" s="6">
        <v>0</v>
      </c>
      <c r="E294" s="6">
        <v>1777.32</v>
      </c>
      <c r="F294" s="6">
        <v>3687.67</v>
      </c>
      <c r="G294" s="59">
        <f>G296</f>
        <v>0</v>
      </c>
      <c r="H294" s="24">
        <f t="shared" ref="H294:J294" si="131">H296</f>
        <v>0</v>
      </c>
      <c r="I294" s="24">
        <f t="shared" si="131"/>
        <v>0</v>
      </c>
      <c r="J294" s="24">
        <f t="shared" si="131"/>
        <v>0</v>
      </c>
      <c r="K294" s="6" t="s">
        <v>7</v>
      </c>
    </row>
    <row r="295" spans="1:11" ht="78.75" x14ac:dyDescent="0.25">
      <c r="A295" s="7">
        <v>294</v>
      </c>
      <c r="B295" s="11" t="s">
        <v>179</v>
      </c>
      <c r="C295" s="6">
        <f t="shared" si="129"/>
        <v>5464.99</v>
      </c>
      <c r="D295" s="6">
        <v>0</v>
      </c>
      <c r="E295" s="6">
        <v>1777.32</v>
      </c>
      <c r="F295" s="6">
        <v>3687.67</v>
      </c>
      <c r="G295" s="59">
        <f>G296</f>
        <v>0</v>
      </c>
      <c r="H295" s="24">
        <f t="shared" ref="H295:J295" si="132">H296</f>
        <v>0</v>
      </c>
      <c r="I295" s="24">
        <f t="shared" si="132"/>
        <v>0</v>
      </c>
      <c r="J295" s="24">
        <f t="shared" si="132"/>
        <v>0</v>
      </c>
      <c r="K295" s="6" t="s">
        <v>180</v>
      </c>
    </row>
    <row r="296" spans="1:11" ht="15.75" x14ac:dyDescent="0.25">
      <c r="A296" s="7">
        <v>295</v>
      </c>
      <c r="B296" s="11" t="s">
        <v>10</v>
      </c>
      <c r="C296" s="6">
        <f t="shared" si="129"/>
        <v>5464.99</v>
      </c>
      <c r="D296" s="6">
        <v>0</v>
      </c>
      <c r="E296" s="6">
        <v>1777.32</v>
      </c>
      <c r="F296" s="6">
        <v>3687.67</v>
      </c>
      <c r="G296" s="71">
        <v>0</v>
      </c>
      <c r="H296" s="31">
        <v>0</v>
      </c>
      <c r="I296" s="31">
        <v>0</v>
      </c>
      <c r="J296" s="31">
        <v>0</v>
      </c>
      <c r="K296" s="6"/>
    </row>
    <row r="297" spans="1:11" ht="15.75" x14ac:dyDescent="0.25">
      <c r="A297" s="7">
        <v>296</v>
      </c>
      <c r="B297" s="145" t="s">
        <v>16</v>
      </c>
      <c r="C297" s="146"/>
      <c r="D297" s="146"/>
      <c r="E297" s="146"/>
      <c r="F297" s="146"/>
      <c r="G297" s="146"/>
      <c r="H297" s="146"/>
      <c r="I297" s="146"/>
      <c r="J297" s="146"/>
      <c r="K297" s="5"/>
    </row>
    <row r="298" spans="1:11" ht="31.5" x14ac:dyDescent="0.25">
      <c r="A298" s="7">
        <v>297</v>
      </c>
      <c r="B298" s="39" t="s">
        <v>103</v>
      </c>
      <c r="C298" s="37">
        <f t="shared" ref="C298:C305" si="133">SUM(D298:J298)</f>
        <v>3569.49</v>
      </c>
      <c r="D298" s="37">
        <v>0</v>
      </c>
      <c r="E298" s="37">
        <v>275.88</v>
      </c>
      <c r="F298" s="37">
        <v>1394.1</v>
      </c>
      <c r="G298" s="63">
        <f>G299+G300+G301</f>
        <v>687.76</v>
      </c>
      <c r="H298" s="40">
        <f t="shared" ref="H298:J298" si="134">H299+H300+H301</f>
        <v>711.75</v>
      </c>
      <c r="I298" s="40">
        <f t="shared" si="134"/>
        <v>250</v>
      </c>
      <c r="J298" s="40">
        <f t="shared" si="134"/>
        <v>250</v>
      </c>
      <c r="K298" s="6" t="s">
        <v>7</v>
      </c>
    </row>
    <row r="299" spans="1:11" ht="15.75" x14ac:dyDescent="0.25">
      <c r="A299" s="7">
        <v>298</v>
      </c>
      <c r="B299" s="39" t="s">
        <v>12</v>
      </c>
      <c r="C299" s="37">
        <f t="shared" si="133"/>
        <v>1056.0999999999999</v>
      </c>
      <c r="D299" s="37">
        <v>0</v>
      </c>
      <c r="E299" s="37">
        <v>0</v>
      </c>
      <c r="F299" s="37">
        <v>1056.0999999999999</v>
      </c>
      <c r="G299" s="63">
        <v>0</v>
      </c>
      <c r="H299" s="40">
        <v>0</v>
      </c>
      <c r="I299" s="40">
        <v>0</v>
      </c>
      <c r="J299" s="40">
        <v>0</v>
      </c>
      <c r="K299" s="6" t="s">
        <v>7</v>
      </c>
    </row>
    <row r="300" spans="1:11" ht="15.75" x14ac:dyDescent="0.25">
      <c r="A300" s="7">
        <v>299</v>
      </c>
      <c r="B300" s="39" t="s">
        <v>63</v>
      </c>
      <c r="C300" s="37">
        <f t="shared" si="133"/>
        <v>0</v>
      </c>
      <c r="D300" s="37">
        <v>0</v>
      </c>
      <c r="E300" s="37">
        <v>0</v>
      </c>
      <c r="F300" s="37">
        <v>0</v>
      </c>
      <c r="G300" s="63">
        <v>0</v>
      </c>
      <c r="H300" s="40">
        <v>0</v>
      </c>
      <c r="I300" s="40">
        <v>0</v>
      </c>
      <c r="J300" s="40">
        <v>0</v>
      </c>
      <c r="K300" s="6" t="s">
        <v>7</v>
      </c>
    </row>
    <row r="301" spans="1:11" ht="15.75" x14ac:dyDescent="0.25">
      <c r="A301" s="7">
        <v>300</v>
      </c>
      <c r="B301" s="39" t="s">
        <v>10</v>
      </c>
      <c r="C301" s="37">
        <f t="shared" si="133"/>
        <v>2513.39</v>
      </c>
      <c r="D301" s="37">
        <v>0</v>
      </c>
      <c r="E301" s="37">
        <v>275.88</v>
      </c>
      <c r="F301" s="37">
        <v>338</v>
      </c>
      <c r="G301" s="63">
        <f>G303+G305</f>
        <v>687.76</v>
      </c>
      <c r="H301" s="40">
        <f t="shared" ref="H301:J301" si="135">H303+H305</f>
        <v>711.75</v>
      </c>
      <c r="I301" s="40">
        <f t="shared" si="135"/>
        <v>250</v>
      </c>
      <c r="J301" s="40">
        <f t="shared" si="135"/>
        <v>250</v>
      </c>
      <c r="K301" s="6" t="s">
        <v>7</v>
      </c>
    </row>
    <row r="302" spans="1:11" ht="78.75" x14ac:dyDescent="0.25">
      <c r="A302" s="7">
        <v>301</v>
      </c>
      <c r="B302" s="11" t="s">
        <v>179</v>
      </c>
      <c r="C302" s="6">
        <f t="shared" si="133"/>
        <v>893.64</v>
      </c>
      <c r="D302" s="6">
        <v>0</v>
      </c>
      <c r="E302" s="6">
        <v>0</v>
      </c>
      <c r="F302" s="6">
        <v>0</v>
      </c>
      <c r="G302" s="59">
        <f>G303</f>
        <v>393.64</v>
      </c>
      <c r="H302" s="24">
        <f t="shared" ref="H302:J302" si="136">H303</f>
        <v>500</v>
      </c>
      <c r="I302" s="24">
        <f t="shared" si="136"/>
        <v>0</v>
      </c>
      <c r="J302" s="24">
        <f t="shared" si="136"/>
        <v>0</v>
      </c>
      <c r="K302" s="6" t="s">
        <v>180</v>
      </c>
    </row>
    <row r="303" spans="1:11" ht="15.75" x14ac:dyDescent="0.25">
      <c r="A303" s="7">
        <v>302</v>
      </c>
      <c r="B303" s="11" t="s">
        <v>10</v>
      </c>
      <c r="C303" s="6">
        <f t="shared" si="133"/>
        <v>893.64</v>
      </c>
      <c r="D303" s="6">
        <v>0</v>
      </c>
      <c r="E303" s="6">
        <v>0</v>
      </c>
      <c r="F303" s="6">
        <v>0</v>
      </c>
      <c r="G303" s="77">
        <v>393.64</v>
      </c>
      <c r="H303" s="75">
        <v>500</v>
      </c>
      <c r="I303" s="75">
        <v>0</v>
      </c>
      <c r="J303" s="75">
        <v>0</v>
      </c>
      <c r="K303" s="6"/>
    </row>
    <row r="304" spans="1:11" ht="78.75" x14ac:dyDescent="0.25">
      <c r="A304" s="7">
        <v>303</v>
      </c>
      <c r="B304" s="11" t="s">
        <v>184</v>
      </c>
      <c r="C304" s="6">
        <f t="shared" si="133"/>
        <v>1619.75</v>
      </c>
      <c r="D304" s="6">
        <v>0</v>
      </c>
      <c r="E304" s="6">
        <v>275.88</v>
      </c>
      <c r="F304" s="6">
        <v>338</v>
      </c>
      <c r="G304" s="59">
        <f>G305</f>
        <v>294.12</v>
      </c>
      <c r="H304" s="24">
        <f t="shared" ref="H304:J304" si="137">H305</f>
        <v>211.75</v>
      </c>
      <c r="I304" s="24">
        <f t="shared" si="137"/>
        <v>250</v>
      </c>
      <c r="J304" s="24">
        <f t="shared" si="137"/>
        <v>250</v>
      </c>
      <c r="K304" s="6" t="s">
        <v>185</v>
      </c>
    </row>
    <row r="305" spans="1:11" ht="15.75" x14ac:dyDescent="0.25">
      <c r="A305" s="7">
        <v>304</v>
      </c>
      <c r="B305" s="11" t="s">
        <v>10</v>
      </c>
      <c r="C305" s="6">
        <f t="shared" si="133"/>
        <v>1619.75</v>
      </c>
      <c r="D305" s="6">
        <v>0</v>
      </c>
      <c r="E305" s="6">
        <v>275.88</v>
      </c>
      <c r="F305" s="6">
        <v>338</v>
      </c>
      <c r="G305" s="77">
        <v>294.12</v>
      </c>
      <c r="H305" s="75">
        <v>211.75</v>
      </c>
      <c r="I305" s="75">
        <v>250</v>
      </c>
      <c r="J305" s="75">
        <v>250</v>
      </c>
      <c r="K305" s="13"/>
    </row>
    <row r="306" spans="1:11" ht="63" x14ac:dyDescent="0.25">
      <c r="A306" s="7">
        <v>305</v>
      </c>
      <c r="B306" s="11" t="s">
        <v>190</v>
      </c>
      <c r="C306" s="6">
        <v>1056.0999999999999</v>
      </c>
      <c r="D306" s="6">
        <v>0</v>
      </c>
      <c r="E306" s="6">
        <v>0</v>
      </c>
      <c r="F306" s="6">
        <v>1056.0999999999999</v>
      </c>
      <c r="G306" s="59">
        <v>0</v>
      </c>
      <c r="H306" s="24">
        <v>0</v>
      </c>
      <c r="I306" s="24">
        <v>0</v>
      </c>
      <c r="J306" s="24">
        <v>0</v>
      </c>
      <c r="K306" s="6" t="s">
        <v>191</v>
      </c>
    </row>
    <row r="307" spans="1:11" ht="15.75" x14ac:dyDescent="0.25">
      <c r="A307" s="7">
        <v>306</v>
      </c>
      <c r="B307" s="11" t="s">
        <v>12</v>
      </c>
      <c r="C307" s="6">
        <v>1056.0999999999999</v>
      </c>
      <c r="D307" s="6">
        <v>0</v>
      </c>
      <c r="E307" s="6">
        <v>0</v>
      </c>
      <c r="F307" s="6">
        <v>1056.0999999999999</v>
      </c>
      <c r="G307" s="59">
        <v>0</v>
      </c>
      <c r="H307" s="24">
        <v>0</v>
      </c>
      <c r="I307" s="24">
        <v>0</v>
      </c>
      <c r="J307" s="24">
        <v>0</v>
      </c>
      <c r="K307" s="6"/>
    </row>
    <row r="308" spans="1:11" ht="16.5" x14ac:dyDescent="0.3">
      <c r="A308" s="7">
        <v>307</v>
      </c>
      <c r="B308" s="161" t="s">
        <v>192</v>
      </c>
      <c r="C308" s="162"/>
      <c r="D308" s="162"/>
      <c r="E308" s="162"/>
      <c r="F308" s="162"/>
      <c r="G308" s="162"/>
      <c r="H308" s="162"/>
      <c r="I308" s="162"/>
      <c r="J308" s="162"/>
      <c r="K308" s="5"/>
    </row>
    <row r="309" spans="1:11" ht="31.5" x14ac:dyDescent="0.25">
      <c r="A309" s="7">
        <v>308</v>
      </c>
      <c r="B309" s="17" t="s">
        <v>193</v>
      </c>
      <c r="C309" s="6">
        <f>SUM(D309:J309)</f>
        <v>10040.799999999999</v>
      </c>
      <c r="D309" s="6">
        <v>0</v>
      </c>
      <c r="E309" s="6">
        <v>827.3</v>
      </c>
      <c r="F309" s="6">
        <v>2900</v>
      </c>
      <c r="G309" s="59">
        <f>SUM(G310:G311)</f>
        <v>4084.5</v>
      </c>
      <c r="H309" s="24">
        <f t="shared" ref="H309:J309" si="138">SUM(H310:H311)</f>
        <v>729</v>
      </c>
      <c r="I309" s="24">
        <f t="shared" si="138"/>
        <v>750</v>
      </c>
      <c r="J309" s="24">
        <f t="shared" si="138"/>
        <v>750</v>
      </c>
      <c r="K309" s="6" t="s">
        <v>7</v>
      </c>
    </row>
    <row r="310" spans="1:11" ht="15.75" x14ac:dyDescent="0.25">
      <c r="A310" s="7">
        <v>309</v>
      </c>
      <c r="B310" s="17" t="s">
        <v>63</v>
      </c>
      <c r="C310" s="6">
        <f>SUM(D310:J310)</f>
        <v>4831.8</v>
      </c>
      <c r="D310" s="6">
        <v>0</v>
      </c>
      <c r="E310" s="6">
        <v>347.3</v>
      </c>
      <c r="F310" s="6">
        <v>1900</v>
      </c>
      <c r="G310" s="59">
        <f>G314</f>
        <v>2584.5</v>
      </c>
      <c r="H310" s="24">
        <f t="shared" ref="H310:J311" si="139">H314</f>
        <v>0</v>
      </c>
      <c r="I310" s="24">
        <f t="shared" si="139"/>
        <v>0</v>
      </c>
      <c r="J310" s="24">
        <f t="shared" si="139"/>
        <v>0</v>
      </c>
      <c r="K310" s="6" t="s">
        <v>7</v>
      </c>
    </row>
    <row r="311" spans="1:11" ht="15.75" x14ac:dyDescent="0.25">
      <c r="A311" s="7">
        <v>310</v>
      </c>
      <c r="B311" s="17" t="s">
        <v>25</v>
      </c>
      <c r="C311" s="6">
        <f>SUM(D311:J311)</f>
        <v>5209</v>
      </c>
      <c r="D311" s="6">
        <v>0</v>
      </c>
      <c r="E311" s="6">
        <v>480</v>
      </c>
      <c r="F311" s="6">
        <v>1000</v>
      </c>
      <c r="G311" s="59">
        <f>G315</f>
        <v>1500</v>
      </c>
      <c r="H311" s="24">
        <f t="shared" si="139"/>
        <v>729</v>
      </c>
      <c r="I311" s="24">
        <f t="shared" si="139"/>
        <v>750</v>
      </c>
      <c r="J311" s="24">
        <f t="shared" si="139"/>
        <v>750</v>
      </c>
      <c r="K311" s="6" t="s">
        <v>7</v>
      </c>
    </row>
    <row r="312" spans="1:11" ht="15.75" x14ac:dyDescent="0.25">
      <c r="A312" s="7">
        <v>311</v>
      </c>
      <c r="B312" s="145" t="s">
        <v>16</v>
      </c>
      <c r="C312" s="146"/>
      <c r="D312" s="146"/>
      <c r="E312" s="146"/>
      <c r="F312" s="146"/>
      <c r="G312" s="146"/>
      <c r="H312" s="146"/>
      <c r="I312" s="146"/>
      <c r="J312" s="146"/>
      <c r="K312" s="6"/>
    </row>
    <row r="313" spans="1:11" ht="31.5" x14ac:dyDescent="0.25">
      <c r="A313" s="7">
        <v>312</v>
      </c>
      <c r="B313" s="46" t="s">
        <v>194</v>
      </c>
      <c r="C313" s="37">
        <f t="shared" ref="C313:C340" si="140">SUM(D313:J313)</f>
        <v>10040.799999999999</v>
      </c>
      <c r="D313" s="37">
        <v>0</v>
      </c>
      <c r="E313" s="37">
        <v>827.3</v>
      </c>
      <c r="F313" s="37">
        <v>2900</v>
      </c>
      <c r="G313" s="63">
        <f>SUM(G314:G315)</f>
        <v>4084.5</v>
      </c>
      <c r="H313" s="40">
        <f t="shared" ref="H313:J313" si="141">SUM(H314:H315)</f>
        <v>729</v>
      </c>
      <c r="I313" s="40">
        <f t="shared" si="141"/>
        <v>750</v>
      </c>
      <c r="J313" s="40">
        <f t="shared" si="141"/>
        <v>750</v>
      </c>
      <c r="K313" s="6" t="s">
        <v>7</v>
      </c>
    </row>
    <row r="314" spans="1:11" ht="15.75" x14ac:dyDescent="0.25">
      <c r="A314" s="7">
        <v>313</v>
      </c>
      <c r="B314" s="46" t="s">
        <v>63</v>
      </c>
      <c r="C314" s="37">
        <f t="shared" si="140"/>
        <v>4831.8</v>
      </c>
      <c r="D314" s="37">
        <v>0</v>
      </c>
      <c r="E314" s="37">
        <v>347.3</v>
      </c>
      <c r="F314" s="37">
        <v>1900</v>
      </c>
      <c r="G314" s="63">
        <f>G319</f>
        <v>2584.5</v>
      </c>
      <c r="H314" s="40">
        <f t="shared" ref="H314:J315" si="142">H319</f>
        <v>0</v>
      </c>
      <c r="I314" s="40">
        <f t="shared" si="142"/>
        <v>0</v>
      </c>
      <c r="J314" s="40">
        <f t="shared" si="142"/>
        <v>0</v>
      </c>
      <c r="K314" s="6" t="s">
        <v>7</v>
      </c>
    </row>
    <row r="315" spans="1:11" ht="15.75" x14ac:dyDescent="0.25">
      <c r="A315" s="7">
        <v>314</v>
      </c>
      <c r="B315" s="46" t="s">
        <v>25</v>
      </c>
      <c r="C315" s="37">
        <f t="shared" si="140"/>
        <v>5209</v>
      </c>
      <c r="D315" s="37">
        <v>0</v>
      </c>
      <c r="E315" s="37">
        <v>480</v>
      </c>
      <c r="F315" s="37">
        <v>1000</v>
      </c>
      <c r="G315" s="63">
        <f>G320</f>
        <v>1500</v>
      </c>
      <c r="H315" s="40">
        <f t="shared" si="142"/>
        <v>729</v>
      </c>
      <c r="I315" s="40">
        <f t="shared" si="142"/>
        <v>750</v>
      </c>
      <c r="J315" s="40">
        <f t="shared" si="142"/>
        <v>750</v>
      </c>
      <c r="K315" s="6" t="s">
        <v>7</v>
      </c>
    </row>
    <row r="316" spans="1:11" ht="63" x14ac:dyDescent="0.25">
      <c r="A316" s="7">
        <v>315</v>
      </c>
      <c r="B316" s="14" t="s">
        <v>195</v>
      </c>
      <c r="C316" s="6">
        <f t="shared" si="140"/>
        <v>480</v>
      </c>
      <c r="D316" s="6">
        <v>0</v>
      </c>
      <c r="E316" s="6">
        <v>480</v>
      </c>
      <c r="F316" s="12">
        <v>0</v>
      </c>
      <c r="G316" s="59">
        <v>0</v>
      </c>
      <c r="H316" s="24">
        <v>0</v>
      </c>
      <c r="I316" s="24">
        <v>0</v>
      </c>
      <c r="J316" s="24">
        <v>0</v>
      </c>
      <c r="K316" s="6" t="s">
        <v>196</v>
      </c>
    </row>
    <row r="317" spans="1:11" ht="15.75" x14ac:dyDescent="0.25">
      <c r="A317" s="7">
        <v>316</v>
      </c>
      <c r="B317" s="14" t="s">
        <v>10</v>
      </c>
      <c r="C317" s="6">
        <f t="shared" si="140"/>
        <v>480</v>
      </c>
      <c r="D317" s="6">
        <v>0</v>
      </c>
      <c r="E317" s="6">
        <v>480</v>
      </c>
      <c r="F317" s="12">
        <v>0</v>
      </c>
      <c r="G317" s="59">
        <v>0</v>
      </c>
      <c r="H317" s="24">
        <v>0</v>
      </c>
      <c r="I317" s="24">
        <v>0</v>
      </c>
      <c r="J317" s="24">
        <v>0</v>
      </c>
      <c r="K317" s="6"/>
    </row>
    <row r="318" spans="1:11" ht="126" x14ac:dyDescent="0.25">
      <c r="A318" s="7">
        <v>317</v>
      </c>
      <c r="B318" s="14" t="s">
        <v>197</v>
      </c>
      <c r="C318" s="6">
        <f t="shared" si="140"/>
        <v>9560.7999999999993</v>
      </c>
      <c r="D318" s="6">
        <v>0</v>
      </c>
      <c r="E318" s="6">
        <v>347.3</v>
      </c>
      <c r="F318" s="6">
        <v>2900</v>
      </c>
      <c r="G318" s="59">
        <f>SUM(G319:G320)</f>
        <v>4084.5</v>
      </c>
      <c r="H318" s="24">
        <f t="shared" ref="H318:J318" si="143">SUM(H319:H320)</f>
        <v>729</v>
      </c>
      <c r="I318" s="24">
        <f t="shared" si="143"/>
        <v>750</v>
      </c>
      <c r="J318" s="24">
        <f t="shared" si="143"/>
        <v>750</v>
      </c>
      <c r="K318" s="6" t="s">
        <v>196</v>
      </c>
    </row>
    <row r="319" spans="1:11" ht="15.75" x14ac:dyDescent="0.25">
      <c r="A319" s="7">
        <v>318</v>
      </c>
      <c r="B319" s="14" t="s">
        <v>26</v>
      </c>
      <c r="C319" s="6">
        <f t="shared" si="140"/>
        <v>4831.8</v>
      </c>
      <c r="D319" s="6">
        <v>0</v>
      </c>
      <c r="E319" s="6">
        <v>347.3</v>
      </c>
      <c r="F319" s="6">
        <v>1900</v>
      </c>
      <c r="G319" s="59">
        <f>G337</f>
        <v>2584.5</v>
      </c>
      <c r="H319" s="24">
        <v>0</v>
      </c>
      <c r="I319" s="24">
        <v>0</v>
      </c>
      <c r="J319" s="24">
        <v>0</v>
      </c>
      <c r="K319" s="6"/>
    </row>
    <row r="320" spans="1:11" ht="15.75" x14ac:dyDescent="0.25">
      <c r="A320" s="7">
        <v>319</v>
      </c>
      <c r="B320" s="14" t="s">
        <v>25</v>
      </c>
      <c r="C320" s="6">
        <f t="shared" si="140"/>
        <v>4729</v>
      </c>
      <c r="D320" s="6">
        <f>D324+D332+D336+D340</f>
        <v>0</v>
      </c>
      <c r="E320" s="6">
        <v>0</v>
      </c>
      <c r="F320" s="6">
        <v>1000</v>
      </c>
      <c r="G320" s="66">
        <v>1500</v>
      </c>
      <c r="H320" s="30">
        <v>729</v>
      </c>
      <c r="I320" s="30">
        <v>750</v>
      </c>
      <c r="J320" s="30">
        <v>750</v>
      </c>
      <c r="K320" s="6"/>
    </row>
    <row r="321" spans="1:11" ht="31.5" x14ac:dyDescent="0.25">
      <c r="A321" s="7">
        <v>320</v>
      </c>
      <c r="B321" s="17" t="s">
        <v>198</v>
      </c>
      <c r="C321" s="6">
        <f t="shared" si="140"/>
        <v>0</v>
      </c>
      <c r="D321" s="6"/>
      <c r="E321" s="6"/>
      <c r="F321" s="6"/>
      <c r="G321" s="59"/>
      <c r="H321" s="24"/>
      <c r="I321" s="24"/>
      <c r="J321" s="24"/>
      <c r="K321" s="6"/>
    </row>
    <row r="322" spans="1:11" ht="157.5" x14ac:dyDescent="0.25">
      <c r="A322" s="7">
        <v>321</v>
      </c>
      <c r="B322" s="17" t="s">
        <v>199</v>
      </c>
      <c r="C322" s="6">
        <f t="shared" si="140"/>
        <v>0</v>
      </c>
      <c r="D322" s="6"/>
      <c r="E322" s="6"/>
      <c r="F322" s="6"/>
      <c r="G322" s="59"/>
      <c r="H322" s="24"/>
      <c r="I322" s="24"/>
      <c r="J322" s="24"/>
      <c r="K322" s="6" t="s">
        <v>200</v>
      </c>
    </row>
    <row r="323" spans="1:11" ht="15.75" x14ac:dyDescent="0.25">
      <c r="A323" s="7">
        <v>322</v>
      </c>
      <c r="B323" s="17" t="s">
        <v>201</v>
      </c>
      <c r="C323" s="6">
        <f t="shared" si="140"/>
        <v>69.599999999999994</v>
      </c>
      <c r="D323" s="6">
        <f t="shared" ref="D323:J323" si="144">D324+D325</f>
        <v>0</v>
      </c>
      <c r="E323" s="6">
        <f t="shared" si="144"/>
        <v>69.599999999999994</v>
      </c>
      <c r="F323" s="6">
        <f t="shared" si="144"/>
        <v>0</v>
      </c>
      <c r="G323" s="59">
        <f t="shared" si="144"/>
        <v>0</v>
      </c>
      <c r="H323" s="24">
        <f t="shared" si="144"/>
        <v>0</v>
      </c>
      <c r="I323" s="24">
        <f t="shared" si="144"/>
        <v>0</v>
      </c>
      <c r="J323" s="24">
        <f t="shared" si="144"/>
        <v>0</v>
      </c>
      <c r="K323" s="6"/>
    </row>
    <row r="324" spans="1:11" ht="15.75" x14ac:dyDescent="0.25">
      <c r="A324" s="7">
        <v>323</v>
      </c>
      <c r="B324" s="17" t="s">
        <v>25</v>
      </c>
      <c r="C324" s="6">
        <f t="shared" si="140"/>
        <v>40</v>
      </c>
      <c r="D324" s="6">
        <v>0</v>
      </c>
      <c r="E324" s="6">
        <v>40</v>
      </c>
      <c r="F324" s="6">
        <v>0</v>
      </c>
      <c r="G324" s="59">
        <v>0</v>
      </c>
      <c r="H324" s="24">
        <v>0</v>
      </c>
      <c r="I324" s="24">
        <v>0</v>
      </c>
      <c r="J324" s="24">
        <v>0</v>
      </c>
      <c r="K324" s="6"/>
    </row>
    <row r="325" spans="1:11" ht="15.75" x14ac:dyDescent="0.25">
      <c r="A325" s="7">
        <v>324</v>
      </c>
      <c r="B325" s="17" t="s">
        <v>63</v>
      </c>
      <c r="C325" s="6">
        <f t="shared" si="140"/>
        <v>29.6</v>
      </c>
      <c r="D325" s="6">
        <v>0</v>
      </c>
      <c r="E325" s="6">
        <v>29.6</v>
      </c>
      <c r="F325" s="6">
        <v>0</v>
      </c>
      <c r="G325" s="59">
        <v>0</v>
      </c>
      <c r="H325" s="24">
        <v>0</v>
      </c>
      <c r="I325" s="24">
        <v>0</v>
      </c>
      <c r="J325" s="24">
        <v>0</v>
      </c>
      <c r="K325" s="6"/>
    </row>
    <row r="326" spans="1:11" ht="94.5" x14ac:dyDescent="0.25">
      <c r="A326" s="7">
        <v>325</v>
      </c>
      <c r="B326" s="17" t="s">
        <v>202</v>
      </c>
      <c r="C326" s="6">
        <f t="shared" si="140"/>
        <v>0</v>
      </c>
      <c r="D326" s="6"/>
      <c r="E326" s="6"/>
      <c r="F326" s="6"/>
      <c r="G326" s="59"/>
      <c r="H326" s="24"/>
      <c r="I326" s="24"/>
      <c r="J326" s="24"/>
      <c r="K326" s="6" t="s">
        <v>203</v>
      </c>
    </row>
    <row r="327" spans="1:11" ht="15.75" x14ac:dyDescent="0.25">
      <c r="A327" s="7">
        <v>326</v>
      </c>
      <c r="B327" s="17" t="s">
        <v>201</v>
      </c>
      <c r="C327" s="6">
        <f t="shared" si="140"/>
        <v>278.2</v>
      </c>
      <c r="D327" s="6">
        <f t="shared" ref="D327:J327" si="145">D328+D329</f>
        <v>0</v>
      </c>
      <c r="E327" s="6">
        <f t="shared" si="145"/>
        <v>278.2</v>
      </c>
      <c r="F327" s="6">
        <f t="shared" si="145"/>
        <v>0</v>
      </c>
      <c r="G327" s="59">
        <f t="shared" si="145"/>
        <v>0</v>
      </c>
      <c r="H327" s="24">
        <f t="shared" si="145"/>
        <v>0</v>
      </c>
      <c r="I327" s="24">
        <f t="shared" si="145"/>
        <v>0</v>
      </c>
      <c r="J327" s="24">
        <f t="shared" si="145"/>
        <v>0</v>
      </c>
      <c r="K327" s="6"/>
    </row>
    <row r="328" spans="1:11" ht="15.75" x14ac:dyDescent="0.25">
      <c r="A328" s="7">
        <v>327</v>
      </c>
      <c r="B328" s="17" t="s">
        <v>25</v>
      </c>
      <c r="C328" s="6">
        <f t="shared" si="140"/>
        <v>160</v>
      </c>
      <c r="D328" s="6">
        <v>0</v>
      </c>
      <c r="E328" s="6">
        <v>160</v>
      </c>
      <c r="F328" s="6">
        <v>0</v>
      </c>
      <c r="G328" s="59">
        <v>0</v>
      </c>
      <c r="H328" s="24">
        <v>0</v>
      </c>
      <c r="I328" s="24">
        <v>0</v>
      </c>
      <c r="J328" s="24">
        <v>0</v>
      </c>
      <c r="K328" s="6"/>
    </row>
    <row r="329" spans="1:11" ht="15.75" x14ac:dyDescent="0.25">
      <c r="A329" s="7">
        <v>328</v>
      </c>
      <c r="B329" s="17" t="s">
        <v>63</v>
      </c>
      <c r="C329" s="6">
        <f t="shared" si="140"/>
        <v>118.2</v>
      </c>
      <c r="D329" s="6">
        <v>0</v>
      </c>
      <c r="E329" s="6">
        <v>118.2</v>
      </c>
      <c r="F329" s="6">
        <v>0</v>
      </c>
      <c r="G329" s="59">
        <v>0</v>
      </c>
      <c r="H329" s="24">
        <v>0</v>
      </c>
      <c r="I329" s="24">
        <v>0</v>
      </c>
      <c r="J329" s="24">
        <v>0</v>
      </c>
      <c r="K329" s="6"/>
    </row>
    <row r="330" spans="1:11" ht="126" x14ac:dyDescent="0.25">
      <c r="A330" s="7">
        <v>329</v>
      </c>
      <c r="B330" s="17" t="s">
        <v>204</v>
      </c>
      <c r="C330" s="6">
        <f t="shared" si="140"/>
        <v>0</v>
      </c>
      <c r="D330" s="6"/>
      <c r="E330" s="6"/>
      <c r="F330" s="6"/>
      <c r="G330" s="59"/>
      <c r="H330" s="24"/>
      <c r="I330" s="24"/>
      <c r="J330" s="24"/>
      <c r="K330" s="6" t="s">
        <v>203</v>
      </c>
    </row>
    <row r="331" spans="1:11" ht="15.75" x14ac:dyDescent="0.25">
      <c r="A331" s="7">
        <v>330</v>
      </c>
      <c r="B331" s="17" t="s">
        <v>201</v>
      </c>
      <c r="C331" s="6">
        <f t="shared" si="140"/>
        <v>69.599999999999994</v>
      </c>
      <c r="D331" s="6">
        <f t="shared" ref="D331:J331" si="146">D332+D333</f>
        <v>0</v>
      </c>
      <c r="E331" s="6">
        <f t="shared" si="146"/>
        <v>69.599999999999994</v>
      </c>
      <c r="F331" s="6">
        <f t="shared" si="146"/>
        <v>0</v>
      </c>
      <c r="G331" s="59">
        <f t="shared" si="146"/>
        <v>0</v>
      </c>
      <c r="H331" s="24">
        <f t="shared" si="146"/>
        <v>0</v>
      </c>
      <c r="I331" s="24">
        <f t="shared" si="146"/>
        <v>0</v>
      </c>
      <c r="J331" s="24">
        <f t="shared" si="146"/>
        <v>0</v>
      </c>
      <c r="K331" s="6"/>
    </row>
    <row r="332" spans="1:11" ht="15.75" x14ac:dyDescent="0.25">
      <c r="A332" s="7">
        <v>331</v>
      </c>
      <c r="B332" s="17" t="s">
        <v>25</v>
      </c>
      <c r="C332" s="6">
        <f t="shared" si="140"/>
        <v>40</v>
      </c>
      <c r="D332" s="6">
        <v>0</v>
      </c>
      <c r="E332" s="6">
        <v>40</v>
      </c>
      <c r="F332" s="6">
        <v>0</v>
      </c>
      <c r="G332" s="59">
        <v>0</v>
      </c>
      <c r="H332" s="24">
        <v>0</v>
      </c>
      <c r="I332" s="24">
        <v>0</v>
      </c>
      <c r="J332" s="24">
        <v>0</v>
      </c>
      <c r="K332" s="6"/>
    </row>
    <row r="333" spans="1:11" ht="15.75" x14ac:dyDescent="0.25">
      <c r="A333" s="7">
        <v>332</v>
      </c>
      <c r="B333" s="17" t="s">
        <v>63</v>
      </c>
      <c r="C333" s="6">
        <f t="shared" si="140"/>
        <v>29.6</v>
      </c>
      <c r="D333" s="6">
        <v>0</v>
      </c>
      <c r="E333" s="6">
        <v>29.6</v>
      </c>
      <c r="F333" s="6">
        <v>0</v>
      </c>
      <c r="G333" s="59">
        <v>0</v>
      </c>
      <c r="H333" s="24">
        <v>0</v>
      </c>
      <c r="I333" s="24">
        <v>0</v>
      </c>
      <c r="J333" s="24">
        <v>0</v>
      </c>
      <c r="K333" s="6"/>
    </row>
    <row r="334" spans="1:11" ht="47.25" x14ac:dyDescent="0.25">
      <c r="A334" s="7">
        <v>333</v>
      </c>
      <c r="B334" s="17" t="s">
        <v>205</v>
      </c>
      <c r="C334" s="6">
        <f t="shared" si="140"/>
        <v>0</v>
      </c>
      <c r="D334" s="18"/>
      <c r="E334" s="6"/>
      <c r="F334" s="6"/>
      <c r="G334" s="59"/>
      <c r="H334" s="24"/>
      <c r="I334" s="24"/>
      <c r="J334" s="24"/>
      <c r="K334" s="6" t="s">
        <v>206</v>
      </c>
    </row>
    <row r="335" spans="1:11" ht="15.75" x14ac:dyDescent="0.25">
      <c r="A335" s="7">
        <v>334</v>
      </c>
      <c r="B335" s="17" t="s">
        <v>207</v>
      </c>
      <c r="C335" s="6">
        <f t="shared" si="140"/>
        <v>9613.4</v>
      </c>
      <c r="D335" s="6">
        <f t="shared" ref="D335:F335" si="147">D336+D337</f>
        <v>0</v>
      </c>
      <c r="E335" s="6">
        <f t="shared" si="147"/>
        <v>399.9</v>
      </c>
      <c r="F335" s="6">
        <f t="shared" si="147"/>
        <v>2900</v>
      </c>
      <c r="G335" s="59">
        <f>SUM(G336:G337)</f>
        <v>4084.5</v>
      </c>
      <c r="H335" s="24">
        <f t="shared" ref="H335:J335" si="148">SUM(H336:H337)</f>
        <v>729</v>
      </c>
      <c r="I335" s="24">
        <f t="shared" si="148"/>
        <v>750</v>
      </c>
      <c r="J335" s="24">
        <f t="shared" si="148"/>
        <v>750</v>
      </c>
      <c r="K335" s="6"/>
    </row>
    <row r="336" spans="1:11" ht="15.75" x14ac:dyDescent="0.25">
      <c r="A336" s="7">
        <v>335</v>
      </c>
      <c r="B336" s="17" t="s">
        <v>25</v>
      </c>
      <c r="C336" s="6">
        <f t="shared" si="140"/>
        <v>4959</v>
      </c>
      <c r="D336" s="6">
        <v>0</v>
      </c>
      <c r="E336" s="6">
        <v>230</v>
      </c>
      <c r="F336" s="6">
        <v>1000</v>
      </c>
      <c r="G336" s="59">
        <v>1500</v>
      </c>
      <c r="H336" s="24">
        <v>729</v>
      </c>
      <c r="I336" s="24">
        <v>750</v>
      </c>
      <c r="J336" s="24">
        <v>750</v>
      </c>
      <c r="K336" s="6"/>
    </row>
    <row r="337" spans="1:11" ht="15.75" x14ac:dyDescent="0.25">
      <c r="A337" s="7">
        <v>336</v>
      </c>
      <c r="B337" s="17" t="s">
        <v>63</v>
      </c>
      <c r="C337" s="6">
        <f t="shared" si="140"/>
        <v>4654.3999999999996</v>
      </c>
      <c r="D337" s="6">
        <v>0</v>
      </c>
      <c r="E337" s="6">
        <v>169.9</v>
      </c>
      <c r="F337" s="6">
        <v>1900</v>
      </c>
      <c r="G337" s="71">
        <v>2584.5</v>
      </c>
      <c r="H337" s="31">
        <v>0</v>
      </c>
      <c r="I337" s="31">
        <v>0</v>
      </c>
      <c r="J337" s="31">
        <v>0</v>
      </c>
      <c r="K337" s="6"/>
    </row>
    <row r="338" spans="1:11" ht="47.25" x14ac:dyDescent="0.25">
      <c r="A338" s="7">
        <v>337</v>
      </c>
      <c r="B338" s="19" t="s">
        <v>208</v>
      </c>
      <c r="C338" s="6">
        <f t="shared" si="140"/>
        <v>0</v>
      </c>
      <c r="D338" s="20"/>
      <c r="E338" s="20"/>
      <c r="F338" s="20"/>
      <c r="G338" s="72"/>
      <c r="H338" s="28"/>
      <c r="I338" s="28"/>
      <c r="J338" s="28"/>
      <c r="K338" s="6" t="s">
        <v>209</v>
      </c>
    </row>
    <row r="339" spans="1:11" ht="15.75" x14ac:dyDescent="0.25">
      <c r="A339" s="7">
        <v>338</v>
      </c>
      <c r="B339" s="17" t="s">
        <v>210</v>
      </c>
      <c r="C339" s="6">
        <f t="shared" si="140"/>
        <v>10</v>
      </c>
      <c r="D339" s="6">
        <f t="shared" ref="D339:F339" si="149">D340</f>
        <v>0</v>
      </c>
      <c r="E339" s="6">
        <f t="shared" si="149"/>
        <v>10</v>
      </c>
      <c r="F339" s="6">
        <f t="shared" si="149"/>
        <v>0</v>
      </c>
      <c r="G339" s="59">
        <f>G340</f>
        <v>0</v>
      </c>
      <c r="H339" s="24">
        <f t="shared" ref="H339:J339" si="150">H340</f>
        <v>0</v>
      </c>
      <c r="I339" s="24">
        <f t="shared" si="150"/>
        <v>0</v>
      </c>
      <c r="J339" s="24">
        <f t="shared" si="150"/>
        <v>0</v>
      </c>
      <c r="K339" s="6"/>
    </row>
    <row r="340" spans="1:11" ht="15.75" x14ac:dyDescent="0.25">
      <c r="A340" s="7">
        <v>339</v>
      </c>
      <c r="B340" s="14" t="s">
        <v>10</v>
      </c>
      <c r="C340" s="6">
        <f t="shared" si="140"/>
        <v>10</v>
      </c>
      <c r="D340" s="6">
        <v>0</v>
      </c>
      <c r="E340" s="6">
        <v>10</v>
      </c>
      <c r="F340" s="6">
        <v>0</v>
      </c>
      <c r="G340" s="59">
        <v>0</v>
      </c>
      <c r="H340" s="24">
        <v>0</v>
      </c>
      <c r="I340" s="24">
        <v>0</v>
      </c>
      <c r="J340" s="24">
        <v>0</v>
      </c>
      <c r="K340" s="6"/>
    </row>
    <row r="341" spans="1:11" ht="15.75" x14ac:dyDescent="0.25">
      <c r="A341" s="7">
        <v>340</v>
      </c>
      <c r="B341" s="152" t="s">
        <v>211</v>
      </c>
      <c r="C341" s="153"/>
      <c r="D341" s="153"/>
      <c r="E341" s="153"/>
      <c r="F341" s="153"/>
      <c r="G341" s="153"/>
      <c r="H341" s="153"/>
      <c r="I341" s="153"/>
      <c r="J341" s="153"/>
      <c r="K341" s="5"/>
    </row>
    <row r="342" spans="1:11" ht="31.5" x14ac:dyDescent="0.25">
      <c r="A342" s="7">
        <v>341</v>
      </c>
      <c r="B342" s="11" t="s">
        <v>15</v>
      </c>
      <c r="C342" s="6">
        <v>6600.91</v>
      </c>
      <c r="D342" s="6">
        <v>0</v>
      </c>
      <c r="E342" s="6">
        <v>6600.91</v>
      </c>
      <c r="F342" s="6">
        <v>0</v>
      </c>
      <c r="G342" s="59">
        <v>0</v>
      </c>
      <c r="H342" s="24">
        <v>0</v>
      </c>
      <c r="I342" s="24">
        <v>0</v>
      </c>
      <c r="J342" s="24">
        <v>0</v>
      </c>
      <c r="K342" s="6" t="s">
        <v>7</v>
      </c>
    </row>
    <row r="343" spans="1:11" ht="15.75" x14ac:dyDescent="0.25">
      <c r="A343" s="7">
        <v>342</v>
      </c>
      <c r="B343" s="11" t="s">
        <v>9</v>
      </c>
      <c r="C343" s="15">
        <v>4991.7</v>
      </c>
      <c r="D343" s="15">
        <v>0</v>
      </c>
      <c r="E343" s="15">
        <v>4991.7</v>
      </c>
      <c r="F343" s="15">
        <v>0</v>
      </c>
      <c r="G343" s="70">
        <v>0</v>
      </c>
      <c r="H343" s="27">
        <v>0</v>
      </c>
      <c r="I343" s="27">
        <v>0</v>
      </c>
      <c r="J343" s="27">
        <v>0</v>
      </c>
      <c r="K343" s="6" t="s">
        <v>7</v>
      </c>
    </row>
    <row r="344" spans="1:11" ht="15.75" x14ac:dyDescent="0.25">
      <c r="A344" s="7">
        <v>343</v>
      </c>
      <c r="B344" s="11" t="s">
        <v>10</v>
      </c>
      <c r="C344" s="15">
        <v>1609.21</v>
      </c>
      <c r="D344" s="15">
        <v>0</v>
      </c>
      <c r="E344" s="15">
        <v>1609.21</v>
      </c>
      <c r="F344" s="15">
        <v>0</v>
      </c>
      <c r="G344" s="70">
        <v>0</v>
      </c>
      <c r="H344" s="27">
        <v>0</v>
      </c>
      <c r="I344" s="27">
        <v>0</v>
      </c>
      <c r="J344" s="27">
        <v>0</v>
      </c>
      <c r="K344" s="6" t="s">
        <v>7</v>
      </c>
    </row>
    <row r="345" spans="1:11" ht="15.75" x14ac:dyDescent="0.25">
      <c r="A345" s="7">
        <v>344</v>
      </c>
      <c r="B345" s="145" t="s">
        <v>16</v>
      </c>
      <c r="C345" s="146"/>
      <c r="D345" s="146"/>
      <c r="E345" s="146"/>
      <c r="F345" s="146"/>
      <c r="G345" s="146"/>
      <c r="H345" s="146"/>
      <c r="I345" s="146"/>
      <c r="J345" s="146"/>
      <c r="K345" s="5"/>
    </row>
    <row r="346" spans="1:11" ht="31.5" x14ac:dyDescent="0.25">
      <c r="A346" s="7">
        <v>345</v>
      </c>
      <c r="B346" s="39" t="s">
        <v>45</v>
      </c>
      <c r="C346" s="47">
        <v>6600.91</v>
      </c>
      <c r="D346" s="47">
        <v>0</v>
      </c>
      <c r="E346" s="47">
        <v>6600.91</v>
      </c>
      <c r="F346" s="47">
        <v>0</v>
      </c>
      <c r="G346" s="73">
        <v>0</v>
      </c>
      <c r="H346" s="48">
        <v>0</v>
      </c>
      <c r="I346" s="48">
        <v>0</v>
      </c>
      <c r="J346" s="48">
        <v>0</v>
      </c>
      <c r="K346" s="6" t="s">
        <v>7</v>
      </c>
    </row>
    <row r="347" spans="1:11" ht="15.75" x14ac:dyDescent="0.25">
      <c r="A347" s="7">
        <v>346</v>
      </c>
      <c r="B347" s="39" t="s">
        <v>9</v>
      </c>
      <c r="C347" s="47">
        <v>4991.7</v>
      </c>
      <c r="D347" s="47">
        <v>0</v>
      </c>
      <c r="E347" s="47">
        <v>4991.7</v>
      </c>
      <c r="F347" s="47">
        <v>0</v>
      </c>
      <c r="G347" s="73">
        <v>0</v>
      </c>
      <c r="H347" s="48">
        <v>0</v>
      </c>
      <c r="I347" s="48">
        <v>0</v>
      </c>
      <c r="J347" s="48">
        <v>0</v>
      </c>
      <c r="K347" s="6" t="s">
        <v>7</v>
      </c>
    </row>
    <row r="348" spans="1:11" ht="15.75" x14ac:dyDescent="0.25">
      <c r="A348" s="7">
        <v>347</v>
      </c>
      <c r="B348" s="39" t="s">
        <v>10</v>
      </c>
      <c r="C348" s="47">
        <v>1609.21</v>
      </c>
      <c r="D348" s="47">
        <v>0</v>
      </c>
      <c r="E348" s="47">
        <v>1609.21</v>
      </c>
      <c r="F348" s="47">
        <v>0</v>
      </c>
      <c r="G348" s="73">
        <v>0</v>
      </c>
      <c r="H348" s="48">
        <v>0</v>
      </c>
      <c r="I348" s="48">
        <v>0</v>
      </c>
      <c r="J348" s="48">
        <v>0</v>
      </c>
      <c r="K348" s="6" t="s">
        <v>7</v>
      </c>
    </row>
    <row r="349" spans="1:11" ht="141.75" x14ac:dyDescent="0.25">
      <c r="A349" s="7">
        <v>348</v>
      </c>
      <c r="B349" s="11" t="s">
        <v>212</v>
      </c>
      <c r="C349" s="6">
        <v>1609.21</v>
      </c>
      <c r="D349" s="6">
        <v>0</v>
      </c>
      <c r="E349" s="6">
        <v>1609.21</v>
      </c>
      <c r="F349" s="6">
        <v>0</v>
      </c>
      <c r="G349" s="59">
        <v>0</v>
      </c>
      <c r="H349" s="24">
        <v>0</v>
      </c>
      <c r="I349" s="24">
        <v>0</v>
      </c>
      <c r="J349" s="24">
        <v>0</v>
      </c>
      <c r="K349" s="6" t="s">
        <v>213</v>
      </c>
    </row>
    <row r="350" spans="1:11" ht="15.75" x14ac:dyDescent="0.25">
      <c r="A350" s="7">
        <v>349</v>
      </c>
      <c r="B350" s="11" t="s">
        <v>10</v>
      </c>
      <c r="C350" s="6">
        <v>1609.21</v>
      </c>
      <c r="D350" s="6">
        <v>0</v>
      </c>
      <c r="E350" s="6">
        <v>1609.21</v>
      </c>
      <c r="F350" s="6">
        <v>0</v>
      </c>
      <c r="G350" s="59">
        <v>0</v>
      </c>
      <c r="H350" s="24">
        <v>0</v>
      </c>
      <c r="I350" s="24">
        <v>0</v>
      </c>
      <c r="J350" s="24">
        <v>0</v>
      </c>
      <c r="K350" s="6"/>
    </row>
    <row r="351" spans="1:11" ht="126" x14ac:dyDescent="0.25">
      <c r="A351" s="7">
        <v>350</v>
      </c>
      <c r="B351" s="11" t="s">
        <v>214</v>
      </c>
      <c r="C351" s="6">
        <v>4991.7</v>
      </c>
      <c r="D351" s="6">
        <v>0</v>
      </c>
      <c r="E351" s="6">
        <v>4991.7</v>
      </c>
      <c r="F351" s="6">
        <v>0</v>
      </c>
      <c r="G351" s="59">
        <v>0</v>
      </c>
      <c r="H351" s="24">
        <v>0</v>
      </c>
      <c r="I351" s="24">
        <v>0</v>
      </c>
      <c r="J351" s="24">
        <v>0</v>
      </c>
      <c r="K351" s="6" t="s">
        <v>213</v>
      </c>
    </row>
    <row r="352" spans="1:11" ht="15.75" x14ac:dyDescent="0.25">
      <c r="A352" s="7">
        <v>351</v>
      </c>
      <c r="B352" s="21" t="s">
        <v>63</v>
      </c>
      <c r="C352" s="6">
        <v>4991.7</v>
      </c>
      <c r="D352" s="6">
        <v>0</v>
      </c>
      <c r="E352" s="6">
        <v>4991.7</v>
      </c>
      <c r="F352" s="20">
        <v>0</v>
      </c>
      <c r="G352" s="72">
        <v>0</v>
      </c>
      <c r="H352" s="28">
        <v>0</v>
      </c>
      <c r="I352" s="28">
        <v>0</v>
      </c>
      <c r="J352" s="28">
        <v>0</v>
      </c>
      <c r="K352" s="6"/>
    </row>
    <row r="353" spans="1:11" ht="15.75" x14ac:dyDescent="0.25">
      <c r="A353" s="7">
        <v>352</v>
      </c>
      <c r="B353" s="152" t="s">
        <v>215</v>
      </c>
      <c r="C353" s="153"/>
      <c r="D353" s="153"/>
      <c r="E353" s="153"/>
      <c r="F353" s="153"/>
      <c r="G353" s="153"/>
      <c r="H353" s="153"/>
      <c r="I353" s="153"/>
      <c r="J353" s="153"/>
      <c r="K353" s="5"/>
    </row>
    <row r="354" spans="1:11" ht="31.5" x14ac:dyDescent="0.25">
      <c r="A354" s="7">
        <v>353</v>
      </c>
      <c r="B354" s="11" t="s">
        <v>43</v>
      </c>
      <c r="C354" s="6">
        <f>SUM(D354:J354)</f>
        <v>11820.112000000001</v>
      </c>
      <c r="D354" s="6">
        <v>0</v>
      </c>
      <c r="E354" s="6">
        <v>3039.49</v>
      </c>
      <c r="F354" s="6">
        <v>3112.78</v>
      </c>
      <c r="G354" s="59">
        <f>SUM(G355:G357)</f>
        <v>1827.8419999999999</v>
      </c>
      <c r="H354" s="24">
        <f t="shared" ref="H354:J354" si="151">SUM(H355:H357)</f>
        <v>1280</v>
      </c>
      <c r="I354" s="24">
        <f t="shared" si="151"/>
        <v>1280</v>
      </c>
      <c r="J354" s="24">
        <f t="shared" si="151"/>
        <v>1280</v>
      </c>
      <c r="K354" s="6" t="s">
        <v>7</v>
      </c>
    </row>
    <row r="355" spans="1:11" ht="15.75" x14ac:dyDescent="0.25">
      <c r="A355" s="7">
        <v>354</v>
      </c>
      <c r="B355" s="11" t="s">
        <v>44</v>
      </c>
      <c r="C355" s="6">
        <f>SUM(D355:J355)</f>
        <v>1215.0999999999999</v>
      </c>
      <c r="D355" s="6">
        <v>0</v>
      </c>
      <c r="E355" s="6">
        <v>460.8</v>
      </c>
      <c r="F355" s="6">
        <v>754.3</v>
      </c>
      <c r="G355" s="59">
        <v>0</v>
      </c>
      <c r="H355" s="24">
        <v>0</v>
      </c>
      <c r="I355" s="24">
        <v>0</v>
      </c>
      <c r="J355" s="24">
        <v>0</v>
      </c>
      <c r="K355" s="6" t="s">
        <v>7</v>
      </c>
    </row>
    <row r="356" spans="1:11" ht="15.75" x14ac:dyDescent="0.25">
      <c r="A356" s="7">
        <v>355</v>
      </c>
      <c r="B356" s="11" t="s">
        <v>9</v>
      </c>
      <c r="C356" s="6">
        <f>SUM(D356:J356)</f>
        <v>3754.8999999999996</v>
      </c>
      <c r="D356" s="6">
        <v>0</v>
      </c>
      <c r="E356" s="6">
        <v>1528.3</v>
      </c>
      <c r="F356" s="6">
        <v>793.3</v>
      </c>
      <c r="G356" s="59">
        <f>G361</f>
        <v>1433.3</v>
      </c>
      <c r="H356" s="24">
        <f t="shared" ref="H356:J357" si="152">H361</f>
        <v>0</v>
      </c>
      <c r="I356" s="24">
        <f t="shared" si="152"/>
        <v>0</v>
      </c>
      <c r="J356" s="24">
        <f t="shared" si="152"/>
        <v>0</v>
      </c>
      <c r="K356" s="6" t="s">
        <v>7</v>
      </c>
    </row>
    <row r="357" spans="1:11" ht="15.75" x14ac:dyDescent="0.25">
      <c r="A357" s="7">
        <v>356</v>
      </c>
      <c r="B357" s="11" t="s">
        <v>10</v>
      </c>
      <c r="C357" s="6">
        <f>SUM(D357:J357)</f>
        <v>6850.1120000000001</v>
      </c>
      <c r="D357" s="6">
        <v>0</v>
      </c>
      <c r="E357" s="6">
        <v>1050.3900000000001</v>
      </c>
      <c r="F357" s="6">
        <v>1565.18</v>
      </c>
      <c r="G357" s="59">
        <f>G362</f>
        <v>394.54199999999997</v>
      </c>
      <c r="H357" s="24">
        <f t="shared" si="152"/>
        <v>1280</v>
      </c>
      <c r="I357" s="24">
        <f t="shared" si="152"/>
        <v>1280</v>
      </c>
      <c r="J357" s="24">
        <f t="shared" si="152"/>
        <v>1280</v>
      </c>
      <c r="K357" s="6" t="s">
        <v>7</v>
      </c>
    </row>
    <row r="358" spans="1:11" ht="15.75" x14ac:dyDescent="0.25">
      <c r="A358" s="7">
        <v>357</v>
      </c>
      <c r="B358" s="145" t="s">
        <v>16</v>
      </c>
      <c r="C358" s="146"/>
      <c r="D358" s="146"/>
      <c r="E358" s="146"/>
      <c r="F358" s="146"/>
      <c r="G358" s="146"/>
      <c r="H358" s="146"/>
      <c r="I358" s="146"/>
      <c r="J358" s="146"/>
      <c r="K358" s="5"/>
    </row>
    <row r="359" spans="1:11" ht="31.5" x14ac:dyDescent="0.25">
      <c r="A359" s="7">
        <v>358</v>
      </c>
      <c r="B359" s="39" t="s">
        <v>45</v>
      </c>
      <c r="C359" s="37">
        <f t="shared" ref="C359:C368" si="153">SUM(D359:J359)</f>
        <v>11820.112000000001</v>
      </c>
      <c r="D359" s="37">
        <v>0</v>
      </c>
      <c r="E359" s="37">
        <v>3039.49</v>
      </c>
      <c r="F359" s="37">
        <v>3112.78</v>
      </c>
      <c r="G359" s="63">
        <f>SUM(G360:G362)</f>
        <v>1827.8419999999999</v>
      </c>
      <c r="H359" s="40">
        <f t="shared" ref="H359:J359" si="154">SUM(H360:H362)</f>
        <v>1280</v>
      </c>
      <c r="I359" s="40">
        <f t="shared" si="154"/>
        <v>1280</v>
      </c>
      <c r="J359" s="40">
        <f t="shared" si="154"/>
        <v>1280</v>
      </c>
      <c r="K359" s="6" t="s">
        <v>7</v>
      </c>
    </row>
    <row r="360" spans="1:11" ht="15.75" x14ac:dyDescent="0.25">
      <c r="A360" s="7">
        <v>359</v>
      </c>
      <c r="B360" s="39" t="s">
        <v>44</v>
      </c>
      <c r="C360" s="37">
        <f t="shared" si="153"/>
        <v>1215.0999999999999</v>
      </c>
      <c r="D360" s="37">
        <v>0</v>
      </c>
      <c r="E360" s="37">
        <v>460.8</v>
      </c>
      <c r="F360" s="37">
        <v>754.3</v>
      </c>
      <c r="G360" s="63">
        <v>0</v>
      </c>
      <c r="H360" s="40">
        <v>0</v>
      </c>
      <c r="I360" s="40">
        <v>0</v>
      </c>
      <c r="J360" s="40">
        <v>0</v>
      </c>
      <c r="K360" s="6" t="s">
        <v>7</v>
      </c>
    </row>
    <row r="361" spans="1:11" ht="15.75" x14ac:dyDescent="0.25">
      <c r="A361" s="7">
        <v>360</v>
      </c>
      <c r="B361" s="39" t="s">
        <v>9</v>
      </c>
      <c r="C361" s="37">
        <f t="shared" si="153"/>
        <v>2961.6</v>
      </c>
      <c r="D361" s="37">
        <v>0</v>
      </c>
      <c r="E361" s="37">
        <v>1528.3</v>
      </c>
      <c r="F361" s="37">
        <v>0</v>
      </c>
      <c r="G361" s="63">
        <f>G367</f>
        <v>1433.3</v>
      </c>
      <c r="H361" s="40">
        <f t="shared" ref="H361:J361" si="155">H367</f>
        <v>0</v>
      </c>
      <c r="I361" s="40">
        <f t="shared" si="155"/>
        <v>0</v>
      </c>
      <c r="J361" s="40">
        <f t="shared" si="155"/>
        <v>0</v>
      </c>
      <c r="K361" s="6" t="s">
        <v>7</v>
      </c>
    </row>
    <row r="362" spans="1:11" ht="15.75" x14ac:dyDescent="0.25">
      <c r="A362" s="7">
        <v>361</v>
      </c>
      <c r="B362" s="39" t="s">
        <v>10</v>
      </c>
      <c r="C362" s="37">
        <f t="shared" si="153"/>
        <v>6850.1120000000001</v>
      </c>
      <c r="D362" s="37">
        <v>0</v>
      </c>
      <c r="E362" s="37">
        <v>1050.3900000000001</v>
      </c>
      <c r="F362" s="37">
        <v>1565.18</v>
      </c>
      <c r="G362" s="63">
        <f>G366</f>
        <v>394.54199999999997</v>
      </c>
      <c r="H362" s="40">
        <f t="shared" ref="H362:J362" si="156">H366</f>
        <v>1280</v>
      </c>
      <c r="I362" s="40">
        <f t="shared" si="156"/>
        <v>1280</v>
      </c>
      <c r="J362" s="40">
        <f t="shared" si="156"/>
        <v>1280</v>
      </c>
      <c r="K362" s="6" t="s">
        <v>7</v>
      </c>
    </row>
    <row r="363" spans="1:11" ht="78.75" x14ac:dyDescent="0.25">
      <c r="A363" s="7">
        <v>362</v>
      </c>
      <c r="B363" s="11" t="s">
        <v>216</v>
      </c>
      <c r="C363" s="6">
        <f t="shared" si="153"/>
        <v>1050.3900000000001</v>
      </c>
      <c r="D363" s="6">
        <v>0</v>
      </c>
      <c r="E363" s="6">
        <v>1050.3900000000001</v>
      </c>
      <c r="F363" s="6">
        <v>0</v>
      </c>
      <c r="G363" s="59">
        <v>0</v>
      </c>
      <c r="H363" s="24">
        <v>0</v>
      </c>
      <c r="I363" s="24">
        <v>0</v>
      </c>
      <c r="J363" s="24">
        <v>0</v>
      </c>
      <c r="K363" s="6" t="s">
        <v>217</v>
      </c>
    </row>
    <row r="364" spans="1:11" ht="15.75" x14ac:dyDescent="0.25">
      <c r="A364" s="7">
        <v>363</v>
      </c>
      <c r="B364" s="11" t="s">
        <v>25</v>
      </c>
      <c r="C364" s="6">
        <f t="shared" si="153"/>
        <v>1050.3900000000001</v>
      </c>
      <c r="D364" s="6">
        <v>0</v>
      </c>
      <c r="E364" s="6">
        <v>1050.3900000000001</v>
      </c>
      <c r="F364" s="6">
        <v>0</v>
      </c>
      <c r="G364" s="66">
        <v>0</v>
      </c>
      <c r="H364" s="30">
        <v>0</v>
      </c>
      <c r="I364" s="30">
        <v>0</v>
      </c>
      <c r="J364" s="30">
        <v>0</v>
      </c>
      <c r="K364" s="6"/>
    </row>
    <row r="365" spans="1:11" ht="78.75" x14ac:dyDescent="0.25">
      <c r="A365" s="7">
        <v>364</v>
      </c>
      <c r="B365" s="11" t="s">
        <v>218</v>
      </c>
      <c r="C365" s="6">
        <f t="shared" si="153"/>
        <v>10769.722</v>
      </c>
      <c r="D365" s="6">
        <v>0</v>
      </c>
      <c r="E365" s="6">
        <v>1989.1</v>
      </c>
      <c r="F365" s="6">
        <v>3112.78</v>
      </c>
      <c r="G365" s="59">
        <f>SUM(G366:G368)</f>
        <v>1827.8419999999999</v>
      </c>
      <c r="H365" s="24">
        <f t="shared" ref="H365:J365" si="157">SUM(H366:H368)</f>
        <v>1280</v>
      </c>
      <c r="I365" s="24">
        <f t="shared" si="157"/>
        <v>1280</v>
      </c>
      <c r="J365" s="24">
        <f t="shared" si="157"/>
        <v>1280</v>
      </c>
      <c r="K365" s="6" t="s">
        <v>217</v>
      </c>
    </row>
    <row r="366" spans="1:11" ht="15.75" x14ac:dyDescent="0.25">
      <c r="A366" s="7">
        <v>365</v>
      </c>
      <c r="B366" s="11" t="s">
        <v>10</v>
      </c>
      <c r="C366" s="6">
        <f t="shared" si="153"/>
        <v>5799.7219999999998</v>
      </c>
      <c r="D366" s="6">
        <v>0</v>
      </c>
      <c r="E366" s="6">
        <v>0</v>
      </c>
      <c r="F366" s="6">
        <v>1565.18</v>
      </c>
      <c r="G366" s="64">
        <v>394.54199999999997</v>
      </c>
      <c r="H366" s="54">
        <v>1280</v>
      </c>
      <c r="I366" s="54">
        <v>1280</v>
      </c>
      <c r="J366" s="54">
        <v>1280</v>
      </c>
      <c r="K366" s="6"/>
    </row>
    <row r="367" spans="1:11" ht="15.75" x14ac:dyDescent="0.25">
      <c r="A367" s="7">
        <v>366</v>
      </c>
      <c r="B367" s="11" t="s">
        <v>26</v>
      </c>
      <c r="C367" s="6">
        <f t="shared" si="153"/>
        <v>3754.8999999999996</v>
      </c>
      <c r="D367" s="6">
        <v>0</v>
      </c>
      <c r="E367" s="6">
        <v>1528.3</v>
      </c>
      <c r="F367" s="6">
        <v>793.3</v>
      </c>
      <c r="G367" s="65">
        <v>1433.3</v>
      </c>
      <c r="H367" s="52">
        <v>0</v>
      </c>
      <c r="I367" s="52">
        <v>0</v>
      </c>
      <c r="J367" s="52">
        <v>0</v>
      </c>
      <c r="K367" s="6"/>
    </row>
    <row r="368" spans="1:11" ht="15.75" x14ac:dyDescent="0.25">
      <c r="A368" s="7">
        <v>367</v>
      </c>
      <c r="B368" s="11" t="s">
        <v>12</v>
      </c>
      <c r="C368" s="6">
        <f t="shared" si="153"/>
        <v>1215.0999999999999</v>
      </c>
      <c r="D368" s="6">
        <v>0</v>
      </c>
      <c r="E368" s="6">
        <v>460.8</v>
      </c>
      <c r="F368" s="6">
        <v>754.3</v>
      </c>
      <c r="G368" s="59">
        <v>0</v>
      </c>
      <c r="H368" s="24">
        <v>0</v>
      </c>
      <c r="I368" s="24">
        <v>0</v>
      </c>
      <c r="J368" s="24">
        <v>0</v>
      </c>
      <c r="K368" s="6"/>
    </row>
    <row r="369" spans="1:11" ht="15.75" x14ac:dyDescent="0.25">
      <c r="A369" s="7">
        <v>368</v>
      </c>
      <c r="B369" s="152" t="s">
        <v>219</v>
      </c>
      <c r="C369" s="153"/>
      <c r="D369" s="153"/>
      <c r="E369" s="153"/>
      <c r="F369" s="153"/>
      <c r="G369" s="153"/>
      <c r="H369" s="153"/>
      <c r="I369" s="153"/>
      <c r="J369" s="153"/>
      <c r="K369" s="6"/>
    </row>
    <row r="370" spans="1:11" ht="31.5" x14ac:dyDescent="0.25">
      <c r="A370" s="7">
        <v>369</v>
      </c>
      <c r="B370" s="11" t="s">
        <v>43</v>
      </c>
      <c r="C370" s="6">
        <f>SUM(D370:J370)</f>
        <v>0</v>
      </c>
      <c r="D370" s="6">
        <v>0</v>
      </c>
      <c r="E370" s="6">
        <v>0</v>
      </c>
      <c r="F370" s="6">
        <v>0</v>
      </c>
      <c r="G370" s="59">
        <f>G371+G372+G373</f>
        <v>0</v>
      </c>
      <c r="H370" s="24">
        <f t="shared" ref="H370:J370" si="158">H371+H372+H373</f>
        <v>0</v>
      </c>
      <c r="I370" s="24">
        <f t="shared" si="158"/>
        <v>0</v>
      </c>
      <c r="J370" s="24">
        <f t="shared" si="158"/>
        <v>0</v>
      </c>
      <c r="K370" s="5"/>
    </row>
    <row r="371" spans="1:11" ht="15.75" x14ac:dyDescent="0.25">
      <c r="A371" s="7">
        <v>370</v>
      </c>
      <c r="B371" s="11" t="s">
        <v>44</v>
      </c>
      <c r="C371" s="6">
        <v>0</v>
      </c>
      <c r="D371" s="6">
        <v>0</v>
      </c>
      <c r="E371" s="6">
        <v>0</v>
      </c>
      <c r="F371" s="6">
        <v>0</v>
      </c>
      <c r="G371" s="59">
        <v>0</v>
      </c>
      <c r="H371" s="24">
        <v>0</v>
      </c>
      <c r="I371" s="24">
        <v>0</v>
      </c>
      <c r="J371" s="24">
        <v>0</v>
      </c>
      <c r="K371" s="6" t="s">
        <v>7</v>
      </c>
    </row>
    <row r="372" spans="1:11" ht="15.75" x14ac:dyDescent="0.25">
      <c r="A372" s="7">
        <v>371</v>
      </c>
      <c r="B372" s="11" t="s">
        <v>9</v>
      </c>
      <c r="C372" s="6">
        <v>0</v>
      </c>
      <c r="D372" s="6">
        <v>0</v>
      </c>
      <c r="E372" s="6">
        <v>0</v>
      </c>
      <c r="F372" s="6">
        <v>0</v>
      </c>
      <c r="G372" s="59">
        <v>0</v>
      </c>
      <c r="H372" s="24">
        <v>0</v>
      </c>
      <c r="I372" s="24">
        <v>0</v>
      </c>
      <c r="J372" s="24">
        <v>0</v>
      </c>
      <c r="K372" s="6" t="s">
        <v>7</v>
      </c>
    </row>
    <row r="373" spans="1:11" ht="15.75" x14ac:dyDescent="0.25">
      <c r="A373" s="7">
        <v>372</v>
      </c>
      <c r="B373" s="11" t="s">
        <v>10</v>
      </c>
      <c r="C373" s="6">
        <f>SUM(D373:J373)</f>
        <v>0</v>
      </c>
      <c r="D373" s="6">
        <v>0</v>
      </c>
      <c r="E373" s="6">
        <v>0</v>
      </c>
      <c r="F373" s="6">
        <v>0</v>
      </c>
      <c r="G373" s="59">
        <f>G378</f>
        <v>0</v>
      </c>
      <c r="H373" s="24">
        <f t="shared" ref="H373:J373" si="159">H378</f>
        <v>0</v>
      </c>
      <c r="I373" s="24">
        <f t="shared" si="159"/>
        <v>0</v>
      </c>
      <c r="J373" s="24">
        <f t="shared" si="159"/>
        <v>0</v>
      </c>
      <c r="K373" s="6" t="s">
        <v>7</v>
      </c>
    </row>
    <row r="374" spans="1:11" ht="15.75" x14ac:dyDescent="0.25">
      <c r="A374" s="7">
        <v>373</v>
      </c>
      <c r="B374" s="145" t="s">
        <v>16</v>
      </c>
      <c r="C374" s="146"/>
      <c r="D374" s="146"/>
      <c r="E374" s="146"/>
      <c r="F374" s="146"/>
      <c r="G374" s="146"/>
      <c r="H374" s="146"/>
      <c r="I374" s="146"/>
      <c r="J374" s="146"/>
      <c r="K374" s="6" t="s">
        <v>7</v>
      </c>
    </row>
    <row r="375" spans="1:11" ht="31.5" x14ac:dyDescent="0.25">
      <c r="A375" s="7">
        <v>374</v>
      </c>
      <c r="B375" s="39" t="s">
        <v>45</v>
      </c>
      <c r="C375" s="37">
        <f>SUM(D375:J375)</f>
        <v>0</v>
      </c>
      <c r="D375" s="37">
        <v>0</v>
      </c>
      <c r="E375" s="37">
        <v>0</v>
      </c>
      <c r="F375" s="37">
        <v>0</v>
      </c>
      <c r="G375" s="63">
        <f>G376+G377+G378</f>
        <v>0</v>
      </c>
      <c r="H375" s="40">
        <f t="shared" ref="H375:J375" si="160">H376+H377+H378</f>
        <v>0</v>
      </c>
      <c r="I375" s="40">
        <f t="shared" si="160"/>
        <v>0</v>
      </c>
      <c r="J375" s="40">
        <f t="shared" si="160"/>
        <v>0</v>
      </c>
      <c r="K375" s="5"/>
    </row>
    <row r="376" spans="1:11" ht="15.75" x14ac:dyDescent="0.25">
      <c r="A376" s="7">
        <v>375</v>
      </c>
      <c r="B376" s="39" t="s">
        <v>44</v>
      </c>
      <c r="C376" s="37">
        <v>0</v>
      </c>
      <c r="D376" s="37">
        <v>0</v>
      </c>
      <c r="E376" s="37">
        <v>0</v>
      </c>
      <c r="F376" s="37">
        <v>0</v>
      </c>
      <c r="G376" s="63">
        <v>0</v>
      </c>
      <c r="H376" s="40">
        <v>0</v>
      </c>
      <c r="I376" s="40">
        <v>0</v>
      </c>
      <c r="J376" s="40">
        <v>0</v>
      </c>
      <c r="K376" s="6" t="s">
        <v>7</v>
      </c>
    </row>
    <row r="377" spans="1:11" ht="15.75" x14ac:dyDescent="0.25">
      <c r="A377" s="7">
        <v>376</v>
      </c>
      <c r="B377" s="39" t="s">
        <v>9</v>
      </c>
      <c r="C377" s="37">
        <v>0</v>
      </c>
      <c r="D377" s="37">
        <v>0</v>
      </c>
      <c r="E377" s="37">
        <v>0</v>
      </c>
      <c r="F377" s="37">
        <v>0</v>
      </c>
      <c r="G377" s="63">
        <v>0</v>
      </c>
      <c r="H377" s="40">
        <v>0</v>
      </c>
      <c r="I377" s="40">
        <v>0</v>
      </c>
      <c r="J377" s="40">
        <v>0</v>
      </c>
      <c r="K377" s="6" t="s">
        <v>7</v>
      </c>
    </row>
    <row r="378" spans="1:11" ht="15.75" x14ac:dyDescent="0.25">
      <c r="A378" s="7">
        <v>377</v>
      </c>
      <c r="B378" s="39" t="s">
        <v>10</v>
      </c>
      <c r="C378" s="37">
        <f>SUM(D378:J378)</f>
        <v>0</v>
      </c>
      <c r="D378" s="37">
        <v>0</v>
      </c>
      <c r="E378" s="37">
        <v>0</v>
      </c>
      <c r="F378" s="37">
        <v>0</v>
      </c>
      <c r="G378" s="63">
        <f>G381+G383</f>
        <v>0</v>
      </c>
      <c r="H378" s="40">
        <f t="shared" ref="H378:J378" si="161">H381+H383</f>
        <v>0</v>
      </c>
      <c r="I378" s="40">
        <f t="shared" si="161"/>
        <v>0</v>
      </c>
      <c r="J378" s="40">
        <f t="shared" si="161"/>
        <v>0</v>
      </c>
      <c r="K378" s="6" t="s">
        <v>7</v>
      </c>
    </row>
    <row r="379" spans="1:11" ht="94.5" x14ac:dyDescent="0.25">
      <c r="A379" s="7">
        <v>378</v>
      </c>
      <c r="B379" s="11" t="s">
        <v>220</v>
      </c>
      <c r="C379" s="6">
        <v>0</v>
      </c>
      <c r="D379" s="6">
        <v>0</v>
      </c>
      <c r="E379" s="6">
        <v>0</v>
      </c>
      <c r="F379" s="6">
        <v>0</v>
      </c>
      <c r="G379" s="59">
        <v>0</v>
      </c>
      <c r="H379" s="24">
        <v>0</v>
      </c>
      <c r="I379" s="24">
        <v>0</v>
      </c>
      <c r="J379" s="24">
        <v>0</v>
      </c>
      <c r="K379" s="6" t="s">
        <v>7</v>
      </c>
    </row>
    <row r="380" spans="1:11" ht="31.5" x14ac:dyDescent="0.25">
      <c r="A380" s="7">
        <v>379</v>
      </c>
      <c r="B380" s="11" t="s">
        <v>63</v>
      </c>
      <c r="C380" s="6">
        <v>0</v>
      </c>
      <c r="D380" s="6">
        <v>0</v>
      </c>
      <c r="E380" s="6">
        <v>0</v>
      </c>
      <c r="F380" s="6">
        <v>0</v>
      </c>
      <c r="G380" s="59">
        <v>0</v>
      </c>
      <c r="H380" s="24">
        <v>0</v>
      </c>
      <c r="I380" s="24">
        <v>0</v>
      </c>
      <c r="J380" s="24">
        <v>0</v>
      </c>
      <c r="K380" s="6" t="s">
        <v>221</v>
      </c>
    </row>
    <row r="381" spans="1:11" ht="15.75" x14ac:dyDescent="0.25">
      <c r="A381" s="7">
        <v>380</v>
      </c>
      <c r="B381" s="11" t="s">
        <v>10</v>
      </c>
      <c r="C381" s="6">
        <f>SUM(D381:J381)</f>
        <v>0</v>
      </c>
      <c r="D381" s="6">
        <v>0</v>
      </c>
      <c r="E381" s="6">
        <v>0</v>
      </c>
      <c r="F381" s="6">
        <v>0</v>
      </c>
      <c r="G381" s="59">
        <v>0</v>
      </c>
      <c r="H381" s="24">
        <v>0</v>
      </c>
      <c r="I381" s="24">
        <v>0</v>
      </c>
      <c r="J381" s="24">
        <v>0</v>
      </c>
      <c r="K381" s="6"/>
    </row>
    <row r="382" spans="1:11" ht="94.5" x14ac:dyDescent="0.25">
      <c r="A382" s="7">
        <v>381</v>
      </c>
      <c r="B382" s="11" t="s">
        <v>222</v>
      </c>
      <c r="C382" s="6">
        <f>SUM(D382:J382)</f>
        <v>0</v>
      </c>
      <c r="D382" s="6">
        <v>0</v>
      </c>
      <c r="E382" s="6">
        <v>0</v>
      </c>
      <c r="F382" s="6">
        <v>0</v>
      </c>
      <c r="G382" s="59">
        <f>G383</f>
        <v>0</v>
      </c>
      <c r="H382" s="24">
        <f t="shared" ref="H382:J382" si="162">H383</f>
        <v>0</v>
      </c>
      <c r="I382" s="24">
        <f t="shared" si="162"/>
        <v>0</v>
      </c>
      <c r="J382" s="24">
        <f t="shared" si="162"/>
        <v>0</v>
      </c>
      <c r="K382" s="6"/>
    </row>
    <row r="383" spans="1:11" ht="31.5" x14ac:dyDescent="0.25">
      <c r="A383" s="7">
        <v>382</v>
      </c>
      <c r="B383" s="11" t="s">
        <v>10</v>
      </c>
      <c r="C383" s="6">
        <f>SUM(D383:J383)</f>
        <v>0</v>
      </c>
      <c r="D383" s="6">
        <v>0</v>
      </c>
      <c r="E383" s="6">
        <v>0</v>
      </c>
      <c r="F383" s="6">
        <v>0</v>
      </c>
      <c r="G383" s="59">
        <v>0</v>
      </c>
      <c r="H383" s="24">
        <v>0</v>
      </c>
      <c r="I383" s="24">
        <v>0</v>
      </c>
      <c r="J383" s="24">
        <v>0</v>
      </c>
      <c r="K383" s="6" t="s">
        <v>223</v>
      </c>
    </row>
    <row r="384" spans="1:11" ht="15.75" x14ac:dyDescent="0.25">
      <c r="A384" s="7">
        <v>383</v>
      </c>
      <c r="B384" s="152" t="s">
        <v>236</v>
      </c>
      <c r="C384" s="153"/>
      <c r="D384" s="153"/>
      <c r="E384" s="153"/>
      <c r="F384" s="153"/>
      <c r="G384" s="153"/>
      <c r="H384" s="153"/>
      <c r="I384" s="153"/>
      <c r="J384" s="153"/>
      <c r="K384" s="83"/>
    </row>
    <row r="385" spans="1:11" ht="31.5" x14ac:dyDescent="0.25">
      <c r="A385" s="7">
        <v>384</v>
      </c>
      <c r="B385" s="11" t="s">
        <v>43</v>
      </c>
      <c r="C385" s="6">
        <f>SUM(D385:J385)</f>
        <v>0</v>
      </c>
      <c r="D385" s="6">
        <v>0</v>
      </c>
      <c r="E385" s="6">
        <v>0</v>
      </c>
      <c r="F385" s="6">
        <v>0</v>
      </c>
      <c r="G385" s="59">
        <f>G386</f>
        <v>0</v>
      </c>
      <c r="H385" s="24">
        <f>H386</f>
        <v>0</v>
      </c>
      <c r="I385" s="24">
        <f>I386</f>
        <v>0</v>
      </c>
      <c r="J385" s="24">
        <f>J386</f>
        <v>0</v>
      </c>
      <c r="K385" s="5"/>
    </row>
    <row r="386" spans="1:11" ht="15.75" x14ac:dyDescent="0.25">
      <c r="A386" s="7">
        <v>385</v>
      </c>
      <c r="B386" s="11" t="s">
        <v>10</v>
      </c>
      <c r="C386" s="6">
        <f>SUM(D386:J386)</f>
        <v>0</v>
      </c>
      <c r="D386" s="6">
        <v>0</v>
      </c>
      <c r="E386" s="6">
        <v>0</v>
      </c>
      <c r="F386" s="6">
        <v>0</v>
      </c>
      <c r="G386" s="59">
        <f>G389</f>
        <v>0</v>
      </c>
      <c r="H386" s="24">
        <f t="shared" ref="H386:J386" si="163">H389</f>
        <v>0</v>
      </c>
      <c r="I386" s="24">
        <f t="shared" si="163"/>
        <v>0</v>
      </c>
      <c r="J386" s="24">
        <f t="shared" si="163"/>
        <v>0</v>
      </c>
      <c r="K386" s="6" t="s">
        <v>7</v>
      </c>
    </row>
    <row r="387" spans="1:11" ht="15.75" x14ac:dyDescent="0.25">
      <c r="A387" s="7">
        <v>386</v>
      </c>
      <c r="B387" s="145" t="s">
        <v>16</v>
      </c>
      <c r="C387" s="146"/>
      <c r="D387" s="146"/>
      <c r="E387" s="146"/>
      <c r="F387" s="146"/>
      <c r="G387" s="146"/>
      <c r="H387" s="146"/>
      <c r="I387" s="146"/>
      <c r="J387" s="146"/>
      <c r="K387" s="6" t="s">
        <v>7</v>
      </c>
    </row>
    <row r="388" spans="1:11" ht="31.5" x14ac:dyDescent="0.25">
      <c r="A388" s="7">
        <v>387</v>
      </c>
      <c r="B388" s="39" t="s">
        <v>45</v>
      </c>
      <c r="C388" s="37">
        <f>SUM(D388:J388)</f>
        <v>0</v>
      </c>
      <c r="D388" s="37">
        <v>0</v>
      </c>
      <c r="E388" s="37">
        <v>0</v>
      </c>
      <c r="F388" s="37">
        <v>0</v>
      </c>
      <c r="G388" s="63">
        <f>G389</f>
        <v>0</v>
      </c>
      <c r="H388" s="40">
        <f>H389</f>
        <v>0</v>
      </c>
      <c r="I388" s="40">
        <f>I389</f>
        <v>0</v>
      </c>
      <c r="J388" s="40">
        <f>J389</f>
        <v>0</v>
      </c>
      <c r="K388" s="5"/>
    </row>
    <row r="389" spans="1:11" ht="15.75" x14ac:dyDescent="0.25">
      <c r="A389" s="7">
        <v>388</v>
      </c>
      <c r="B389" s="39" t="s">
        <v>10</v>
      </c>
      <c r="C389" s="37">
        <f>SUM(D389:J389)</f>
        <v>0</v>
      </c>
      <c r="D389" s="37">
        <v>0</v>
      </c>
      <c r="E389" s="37">
        <v>0</v>
      </c>
      <c r="F389" s="37">
        <v>0</v>
      </c>
      <c r="G389" s="63">
        <f>G391+G393</f>
        <v>0</v>
      </c>
      <c r="H389" s="40">
        <f t="shared" ref="H389:J389" si="164">H391+H393</f>
        <v>0</v>
      </c>
      <c r="I389" s="40">
        <f t="shared" si="164"/>
        <v>0</v>
      </c>
      <c r="J389" s="40">
        <f t="shared" si="164"/>
        <v>0</v>
      </c>
      <c r="K389" s="6" t="s">
        <v>7</v>
      </c>
    </row>
    <row r="390" spans="1:11" ht="63" x14ac:dyDescent="0.25">
      <c r="A390" s="7">
        <v>389</v>
      </c>
      <c r="B390" s="11" t="s">
        <v>237</v>
      </c>
      <c r="C390" s="6">
        <v>0</v>
      </c>
      <c r="D390" s="6">
        <v>0</v>
      </c>
      <c r="E390" s="6">
        <v>0</v>
      </c>
      <c r="F390" s="6">
        <v>0</v>
      </c>
      <c r="G390" s="59">
        <v>0</v>
      </c>
      <c r="H390" s="24">
        <v>0</v>
      </c>
      <c r="I390" s="24">
        <v>0</v>
      </c>
      <c r="J390" s="24">
        <v>0</v>
      </c>
      <c r="K390" s="6" t="s">
        <v>240</v>
      </c>
    </row>
    <row r="391" spans="1:11" ht="15.75" x14ac:dyDescent="0.25">
      <c r="A391" s="7">
        <v>390</v>
      </c>
      <c r="B391" s="11" t="s">
        <v>10</v>
      </c>
      <c r="C391" s="6">
        <f>SUM(D391:J391)</f>
        <v>0</v>
      </c>
      <c r="D391" s="6">
        <v>0</v>
      </c>
      <c r="E391" s="6">
        <v>0</v>
      </c>
      <c r="F391" s="6">
        <v>0</v>
      </c>
      <c r="G391" s="59">
        <v>0</v>
      </c>
      <c r="H391" s="24">
        <v>0</v>
      </c>
      <c r="I391" s="24">
        <v>0</v>
      </c>
      <c r="J391" s="24">
        <v>0</v>
      </c>
      <c r="K391" s="13"/>
    </row>
    <row r="392" spans="1:11" ht="63" x14ac:dyDescent="0.25">
      <c r="A392" s="7">
        <v>391</v>
      </c>
      <c r="B392" s="11" t="s">
        <v>238</v>
      </c>
      <c r="C392" s="6">
        <f>SUM(D392:J392)</f>
        <v>0</v>
      </c>
      <c r="D392" s="6">
        <v>0</v>
      </c>
      <c r="E392" s="6">
        <v>0</v>
      </c>
      <c r="F392" s="6">
        <v>0</v>
      </c>
      <c r="G392" s="59">
        <f>G393</f>
        <v>0</v>
      </c>
      <c r="H392" s="24">
        <f t="shared" ref="H392:J394" si="165">H393</f>
        <v>0</v>
      </c>
      <c r="I392" s="24">
        <f t="shared" si="165"/>
        <v>0</v>
      </c>
      <c r="J392" s="24">
        <f t="shared" si="165"/>
        <v>0</v>
      </c>
      <c r="K392" s="6" t="s">
        <v>241</v>
      </c>
    </row>
    <row r="393" spans="1:11" ht="21" customHeight="1" x14ac:dyDescent="0.25">
      <c r="A393" s="7">
        <v>392</v>
      </c>
      <c r="B393" s="11" t="s">
        <v>10</v>
      </c>
      <c r="C393" s="6">
        <f>SUM(D393:J393)</f>
        <v>0</v>
      </c>
      <c r="D393" s="6">
        <v>0</v>
      </c>
      <c r="E393" s="6">
        <v>0</v>
      </c>
      <c r="F393" s="6">
        <v>0</v>
      </c>
      <c r="G393" s="59">
        <v>0</v>
      </c>
      <c r="H393" s="24">
        <v>0</v>
      </c>
      <c r="I393" s="24">
        <v>0</v>
      </c>
      <c r="J393" s="24">
        <v>0</v>
      </c>
      <c r="K393" s="6"/>
    </row>
    <row r="394" spans="1:11" ht="126" x14ac:dyDescent="0.25">
      <c r="A394" s="7">
        <v>393</v>
      </c>
      <c r="B394" s="11" t="s">
        <v>239</v>
      </c>
      <c r="C394" s="6">
        <f>SUM(D394:J394)</f>
        <v>0</v>
      </c>
      <c r="D394" s="6">
        <v>0</v>
      </c>
      <c r="E394" s="6">
        <v>0</v>
      </c>
      <c r="F394" s="6">
        <v>0</v>
      </c>
      <c r="G394" s="59">
        <f>G395</f>
        <v>0</v>
      </c>
      <c r="H394" s="24">
        <f t="shared" si="165"/>
        <v>0</v>
      </c>
      <c r="I394" s="24">
        <f t="shared" si="165"/>
        <v>0</v>
      </c>
      <c r="J394" s="24">
        <f t="shared" si="165"/>
        <v>0</v>
      </c>
      <c r="K394" s="6" t="s">
        <v>242</v>
      </c>
    </row>
    <row r="395" spans="1:11" ht="15.75" x14ac:dyDescent="0.25">
      <c r="A395" s="7">
        <v>394</v>
      </c>
      <c r="B395" s="11" t="s">
        <v>10</v>
      </c>
      <c r="C395" s="6">
        <f>SUM(D395:J395)</f>
        <v>0</v>
      </c>
      <c r="D395" s="6">
        <v>0</v>
      </c>
      <c r="E395" s="6">
        <v>0</v>
      </c>
      <c r="F395" s="6">
        <v>0</v>
      </c>
      <c r="G395" s="59">
        <v>0</v>
      </c>
      <c r="H395" s="24">
        <v>0</v>
      </c>
      <c r="I395" s="24">
        <v>0</v>
      </c>
      <c r="J395" s="24">
        <v>0</v>
      </c>
      <c r="K395" s="83"/>
    </row>
  </sheetData>
  <mergeCells count="40">
    <mergeCell ref="B58:J58"/>
    <mergeCell ref="A2:K2"/>
    <mergeCell ref="C3:J3"/>
    <mergeCell ref="B19:J19"/>
    <mergeCell ref="B24:J24"/>
    <mergeCell ref="B53:J53"/>
    <mergeCell ref="B168:J168"/>
    <mergeCell ref="B89:J89"/>
    <mergeCell ref="B93:J93"/>
    <mergeCell ref="B101:J101"/>
    <mergeCell ref="B104:J104"/>
    <mergeCell ref="B111:J111"/>
    <mergeCell ref="B115:J115"/>
    <mergeCell ref="B119:J119"/>
    <mergeCell ref="B134:J134"/>
    <mergeCell ref="B141:J141"/>
    <mergeCell ref="B145:J145"/>
    <mergeCell ref="B163:J163"/>
    <mergeCell ref="B297:J297"/>
    <mergeCell ref="B173:J173"/>
    <mergeCell ref="B186:J186"/>
    <mergeCell ref="B207:J207"/>
    <mergeCell ref="B212:J212"/>
    <mergeCell ref="B248:J248"/>
    <mergeCell ref="B252:J252"/>
    <mergeCell ref="B266:J266"/>
    <mergeCell ref="B269:J269"/>
    <mergeCell ref="B280:J280"/>
    <mergeCell ref="B285:J285"/>
    <mergeCell ref="B290:J290"/>
    <mergeCell ref="B369:J369"/>
    <mergeCell ref="B374:J374"/>
    <mergeCell ref="B384:J384"/>
    <mergeCell ref="B387:J387"/>
    <mergeCell ref="B308:J308"/>
    <mergeCell ref="B312:J312"/>
    <mergeCell ref="B341:J341"/>
    <mergeCell ref="B345:J345"/>
    <mergeCell ref="B353:J353"/>
    <mergeCell ref="B358:J358"/>
  </mergeCells>
  <pageMargins left="0.70866141732283472" right="0.24" top="0.9055118110236221" bottom="0.15748031496062992" header="0.28000000000000003" footer="0.21"/>
  <pageSetup paperSize="9" scale="57" fitToHeight="2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K405"/>
  <sheetViews>
    <sheetView zoomScale="89" zoomScaleNormal="89" workbookViewId="0">
      <pane ySplit="4" topLeftCell="A365" activePane="bottomLeft" state="frozen"/>
      <selection activeCell="C1" sqref="C1"/>
      <selection pane="bottomLeft" activeCell="H140" sqref="H140"/>
    </sheetView>
  </sheetViews>
  <sheetFormatPr defaultRowHeight="15" x14ac:dyDescent="0.25"/>
  <cols>
    <col min="1" max="1" width="7.5703125" bestFit="1" customWidth="1"/>
    <col min="2" max="2" width="34.140625" bestFit="1" customWidth="1"/>
    <col min="3" max="3" width="13.140625" bestFit="1" customWidth="1"/>
    <col min="4" max="5" width="11.28515625" bestFit="1" customWidth="1"/>
    <col min="6" max="6" width="13.140625" bestFit="1" customWidth="1"/>
    <col min="7" max="7" width="20.140625" style="74" bestFit="1" customWidth="1"/>
    <col min="8" max="10" width="20.140625" style="29" customWidth="1"/>
    <col min="11" max="11" width="19" customWidth="1"/>
  </cols>
  <sheetData>
    <row r="1" spans="1:11" ht="18.75" x14ac:dyDescent="0.3">
      <c r="A1" s="1"/>
      <c r="B1" s="2"/>
      <c r="C1" s="2"/>
      <c r="D1" s="2"/>
      <c r="E1" s="2"/>
      <c r="F1" s="2"/>
      <c r="G1" s="3"/>
      <c r="H1" s="22"/>
      <c r="I1" s="22"/>
      <c r="J1" s="22"/>
      <c r="K1" s="3"/>
    </row>
    <row r="2" spans="1:11" ht="15.75" x14ac:dyDescent="0.25">
      <c r="A2" s="148" t="s">
        <v>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1" ht="98.25" customHeight="1" x14ac:dyDescent="0.25">
      <c r="A3" s="4" t="s">
        <v>1</v>
      </c>
      <c r="B3" s="5" t="s">
        <v>2</v>
      </c>
      <c r="C3" s="149" t="s">
        <v>3</v>
      </c>
      <c r="D3" s="150"/>
      <c r="E3" s="150"/>
      <c r="F3" s="150"/>
      <c r="G3" s="150"/>
      <c r="H3" s="150"/>
      <c r="I3" s="150"/>
      <c r="J3" s="150"/>
      <c r="K3" s="6" t="s">
        <v>4</v>
      </c>
    </row>
    <row r="4" spans="1:11" ht="15.75" x14ac:dyDescent="0.25">
      <c r="A4" s="7"/>
      <c r="B4" s="8"/>
      <c r="C4" s="6" t="s">
        <v>5</v>
      </c>
      <c r="D4" s="9">
        <v>2014</v>
      </c>
      <c r="E4" s="9">
        <v>2015</v>
      </c>
      <c r="F4" s="9">
        <v>2016</v>
      </c>
      <c r="G4" s="58">
        <v>2017</v>
      </c>
      <c r="H4" s="23">
        <v>2018</v>
      </c>
      <c r="I4" s="23">
        <v>2019</v>
      </c>
      <c r="J4" s="23">
        <v>2020</v>
      </c>
      <c r="K4" s="10"/>
    </row>
    <row r="5" spans="1:11" ht="31.5" x14ac:dyDescent="0.25">
      <c r="A5" s="7">
        <v>1</v>
      </c>
      <c r="B5" s="35" t="s">
        <v>6</v>
      </c>
      <c r="C5" s="6">
        <f t="shared" ref="C5:C18" si="0">SUM(D5:J5)</f>
        <v>5429276.2757700002</v>
      </c>
      <c r="D5" s="6">
        <v>631056.41</v>
      </c>
      <c r="E5" s="6">
        <v>803655.04</v>
      </c>
      <c r="F5" s="6">
        <v>1109120.27</v>
      </c>
      <c r="G5" s="59">
        <f>SUM(G6:G9)</f>
        <v>902057.70773999987</v>
      </c>
      <c r="H5" s="24">
        <f>SUM(H6:H9)</f>
        <v>733634.37902999995</v>
      </c>
      <c r="I5" s="24">
        <f t="shared" ref="I5:J5" si="1">SUM(I6:I9)</f>
        <v>632477.08899999992</v>
      </c>
      <c r="J5" s="24">
        <f t="shared" si="1"/>
        <v>617275.38</v>
      </c>
      <c r="K5" s="6" t="s">
        <v>7</v>
      </c>
    </row>
    <row r="6" spans="1:11" ht="15.75" x14ac:dyDescent="0.25">
      <c r="A6" s="7">
        <v>2</v>
      </c>
      <c r="B6" s="11" t="s">
        <v>8</v>
      </c>
      <c r="C6" s="6">
        <f t="shared" si="0"/>
        <v>281785.59999999998</v>
      </c>
      <c r="D6" s="6">
        <v>40521.599999999999</v>
      </c>
      <c r="E6" s="6">
        <v>36378.800000000003</v>
      </c>
      <c r="F6" s="6">
        <v>44371.1</v>
      </c>
      <c r="G6" s="59">
        <f t="shared" ref="G6:H8" si="2">G11+G15</f>
        <v>38158.9</v>
      </c>
      <c r="H6" s="24">
        <f t="shared" si="2"/>
        <v>40396.5</v>
      </c>
      <c r="I6" s="24">
        <f t="shared" ref="I6:J6" si="3">I11+I15</f>
        <v>40975.699999999997</v>
      </c>
      <c r="J6" s="24">
        <f t="shared" si="3"/>
        <v>40983</v>
      </c>
      <c r="K6" s="6" t="s">
        <v>7</v>
      </c>
    </row>
    <row r="7" spans="1:11" ht="15.75" x14ac:dyDescent="0.25">
      <c r="A7" s="7">
        <v>3</v>
      </c>
      <c r="B7" s="11" t="s">
        <v>9</v>
      </c>
      <c r="C7" s="6">
        <f t="shared" si="0"/>
        <v>1896976.3968799999</v>
      </c>
      <c r="D7" s="6">
        <v>210930.31</v>
      </c>
      <c r="E7" s="6">
        <v>299879.27</v>
      </c>
      <c r="F7" s="6">
        <v>546208.19999999995</v>
      </c>
      <c r="G7" s="59">
        <f t="shared" si="2"/>
        <v>352020.01687999995</v>
      </c>
      <c r="H7" s="24">
        <f t="shared" si="2"/>
        <v>162624.09999999998</v>
      </c>
      <c r="I7" s="24">
        <f t="shared" ref="I7:J7" si="4">I12+I16</f>
        <v>162645.09999999998</v>
      </c>
      <c r="J7" s="24">
        <f t="shared" si="4"/>
        <v>162669.4</v>
      </c>
      <c r="K7" s="6" t="s">
        <v>7</v>
      </c>
    </row>
    <row r="8" spans="1:11" ht="15.75" x14ac:dyDescent="0.25">
      <c r="A8" s="7">
        <v>4</v>
      </c>
      <c r="B8" s="11" t="s">
        <v>10</v>
      </c>
      <c r="C8" s="6">
        <f t="shared" si="0"/>
        <v>3250226.1988899997</v>
      </c>
      <c r="D8" s="6">
        <v>379604.5</v>
      </c>
      <c r="E8" s="6">
        <v>467396.97</v>
      </c>
      <c r="F8" s="6">
        <v>518540.97</v>
      </c>
      <c r="G8" s="59">
        <f t="shared" si="2"/>
        <v>511590.71085999999</v>
      </c>
      <c r="H8" s="24">
        <f t="shared" si="2"/>
        <v>530613.77902999998</v>
      </c>
      <c r="I8" s="24">
        <f t="shared" ref="I8:J8" si="5">I13+I17</f>
        <v>428856.28899999999</v>
      </c>
      <c r="J8" s="24">
        <f t="shared" si="5"/>
        <v>413622.98</v>
      </c>
      <c r="K8" s="6" t="s">
        <v>7</v>
      </c>
    </row>
    <row r="9" spans="1:11" ht="31.5" x14ac:dyDescent="0.25">
      <c r="A9" s="7">
        <v>5</v>
      </c>
      <c r="B9" s="50" t="s">
        <v>225</v>
      </c>
      <c r="C9" s="6">
        <f t="shared" si="0"/>
        <v>288.08</v>
      </c>
      <c r="D9" s="6"/>
      <c r="E9" s="6"/>
      <c r="F9" s="6"/>
      <c r="G9" s="59">
        <f>G18</f>
        <v>288.08</v>
      </c>
      <c r="H9" s="24">
        <f>H18</f>
        <v>0</v>
      </c>
      <c r="I9" s="24">
        <f t="shared" ref="I9:J9" si="6">I18</f>
        <v>0</v>
      </c>
      <c r="J9" s="24">
        <f t="shared" si="6"/>
        <v>0</v>
      </c>
      <c r="K9" s="6"/>
    </row>
    <row r="10" spans="1:11" ht="15.75" x14ac:dyDescent="0.25">
      <c r="A10" s="7">
        <v>6</v>
      </c>
      <c r="B10" s="41" t="s">
        <v>11</v>
      </c>
      <c r="C10" s="42">
        <f t="shared" si="0"/>
        <v>1171903.5040499999</v>
      </c>
      <c r="D10" s="42">
        <v>46536.46</v>
      </c>
      <c r="E10" s="42">
        <v>246125.55</v>
      </c>
      <c r="F10" s="42">
        <v>410431.54</v>
      </c>
      <c r="G10" s="60">
        <f>SUM(G11:G13)</f>
        <v>269040.98454999999</v>
      </c>
      <c r="H10" s="43">
        <f>SUM(H11:H13)</f>
        <v>114697.10949999999</v>
      </c>
      <c r="I10" s="43">
        <f t="shared" ref="I10:J10" si="7">SUM(I11:I13)</f>
        <v>40356.199999999997</v>
      </c>
      <c r="J10" s="43">
        <f t="shared" si="7"/>
        <v>44715.66</v>
      </c>
      <c r="K10" s="6" t="s">
        <v>7</v>
      </c>
    </row>
    <row r="11" spans="1:11" ht="15.75" x14ac:dyDescent="0.25">
      <c r="A11" s="7">
        <v>7</v>
      </c>
      <c r="B11" s="44" t="s">
        <v>12</v>
      </c>
      <c r="C11" s="42">
        <f t="shared" si="0"/>
        <v>1437.2</v>
      </c>
      <c r="D11" s="42">
        <v>1437.2</v>
      </c>
      <c r="E11" s="42">
        <v>0</v>
      </c>
      <c r="F11" s="42">
        <v>0</v>
      </c>
      <c r="G11" s="61">
        <f>0</f>
        <v>0</v>
      </c>
      <c r="H11" s="45">
        <f>0</f>
        <v>0</v>
      </c>
      <c r="I11" s="45">
        <f>0</f>
        <v>0</v>
      </c>
      <c r="J11" s="45">
        <f>0</f>
        <v>0</v>
      </c>
      <c r="K11" s="6" t="s">
        <v>7</v>
      </c>
    </row>
    <row r="12" spans="1:11" ht="15.75" x14ac:dyDescent="0.25">
      <c r="A12" s="7">
        <v>8</v>
      </c>
      <c r="B12" s="44" t="s">
        <v>9</v>
      </c>
      <c r="C12" s="42">
        <f t="shared" si="0"/>
        <v>651067.25488000002</v>
      </c>
      <c r="D12" s="42">
        <v>31705.66</v>
      </c>
      <c r="E12" s="42">
        <v>146133.76999999999</v>
      </c>
      <c r="F12" s="42">
        <v>297911.51</v>
      </c>
      <c r="G12" s="61">
        <f>G117+G169+G298</f>
        <v>175316.31487999999</v>
      </c>
      <c r="H12" s="45">
        <f>H117+H169+H298</f>
        <v>0</v>
      </c>
      <c r="I12" s="45">
        <f>I117+I169+I298</f>
        <v>0</v>
      </c>
      <c r="J12" s="45">
        <f>J117+J169+J298</f>
        <v>0</v>
      </c>
      <c r="K12" s="6" t="s">
        <v>7</v>
      </c>
    </row>
    <row r="13" spans="1:11" ht="15.75" x14ac:dyDescent="0.25">
      <c r="A13" s="7">
        <v>9</v>
      </c>
      <c r="B13" s="44" t="s">
        <v>10</v>
      </c>
      <c r="C13" s="42">
        <f t="shared" si="0"/>
        <v>519399.04917000001</v>
      </c>
      <c r="D13" s="42">
        <v>13393.6</v>
      </c>
      <c r="E13" s="42">
        <v>99991.78</v>
      </c>
      <c r="F13" s="42">
        <v>112520.03</v>
      </c>
      <c r="G13" s="61">
        <f>G118+G170+G299</f>
        <v>93724.669670000003</v>
      </c>
      <c r="H13" s="45">
        <f>H118+H170+H299+H214</f>
        <v>114697.10949999999</v>
      </c>
      <c r="I13" s="45">
        <f>I118+I170+I299</f>
        <v>40356.199999999997</v>
      </c>
      <c r="J13" s="45">
        <f>J118+J170+J299</f>
        <v>44715.66</v>
      </c>
      <c r="K13" s="6" t="s">
        <v>7</v>
      </c>
    </row>
    <row r="14" spans="1:11" ht="15.75" x14ac:dyDescent="0.25">
      <c r="A14" s="7">
        <v>10</v>
      </c>
      <c r="B14" s="36" t="s">
        <v>13</v>
      </c>
      <c r="C14" s="37">
        <f t="shared" si="0"/>
        <v>4257372.7717199996</v>
      </c>
      <c r="D14" s="37">
        <v>584519.94999999995</v>
      </c>
      <c r="E14" s="37">
        <v>557529.49</v>
      </c>
      <c r="F14" s="37">
        <v>698688.73</v>
      </c>
      <c r="G14" s="62">
        <f>SUM(G15:G18)</f>
        <v>633016.72318999993</v>
      </c>
      <c r="H14" s="38">
        <f>SUM(H15:H18)</f>
        <v>618937.26952999993</v>
      </c>
      <c r="I14" s="38">
        <f t="shared" ref="I14:J14" si="8">SUM(I15:I18)</f>
        <v>592120.88899999997</v>
      </c>
      <c r="J14" s="38">
        <f t="shared" si="8"/>
        <v>572559.72</v>
      </c>
      <c r="K14" s="6" t="s">
        <v>7</v>
      </c>
    </row>
    <row r="15" spans="1:11" ht="15.75" x14ac:dyDescent="0.25">
      <c r="A15" s="7">
        <v>11</v>
      </c>
      <c r="B15" s="39" t="s">
        <v>8</v>
      </c>
      <c r="C15" s="37">
        <f t="shared" si="0"/>
        <v>280348.40000000002</v>
      </c>
      <c r="D15" s="37">
        <v>39084.400000000001</v>
      </c>
      <c r="E15" s="37">
        <v>36378.800000000003</v>
      </c>
      <c r="F15" s="37">
        <v>44371.1</v>
      </c>
      <c r="G15" s="63">
        <f>G26+G60+G186</f>
        <v>38158.9</v>
      </c>
      <c r="H15" s="40">
        <f>H26+H60+H186</f>
        <v>40396.5</v>
      </c>
      <c r="I15" s="40">
        <f>I26+I60+I186</f>
        <v>40975.699999999997</v>
      </c>
      <c r="J15" s="40">
        <f>J26+J60+J186</f>
        <v>40983</v>
      </c>
      <c r="K15" s="6" t="s">
        <v>7</v>
      </c>
    </row>
    <row r="16" spans="1:11" ht="15.75" x14ac:dyDescent="0.25">
      <c r="A16" s="7">
        <v>12</v>
      </c>
      <c r="B16" s="39" t="s">
        <v>9</v>
      </c>
      <c r="C16" s="37">
        <f t="shared" si="0"/>
        <v>1245909.142</v>
      </c>
      <c r="D16" s="37">
        <v>179224.65</v>
      </c>
      <c r="E16" s="37">
        <v>153745.5</v>
      </c>
      <c r="F16" s="37">
        <v>248296.69</v>
      </c>
      <c r="G16" s="63">
        <f>G27+G61+G95+G147+G187+G224+G264+G310+G324+G357+G371</f>
        <v>176703.70199999996</v>
      </c>
      <c r="H16" s="40">
        <f>H27+H61+H95+H147+H187+H224+H264+H310+H324+H357+H371</f>
        <v>162624.09999999998</v>
      </c>
      <c r="I16" s="40">
        <f>I27+I61+I95+I147+I187+I224+I264+I310+I324+I357+I371</f>
        <v>162645.09999999998</v>
      </c>
      <c r="J16" s="40">
        <f>J27+J61+J95+J147+J187+J224+J264+J310+J324+J357+J371</f>
        <v>162669.4</v>
      </c>
      <c r="K16" s="6" t="s">
        <v>7</v>
      </c>
    </row>
    <row r="17" spans="1:11" ht="15.75" x14ac:dyDescent="0.25">
      <c r="A17" s="7">
        <v>13</v>
      </c>
      <c r="B17" s="39" t="s">
        <v>10</v>
      </c>
      <c r="C17" s="37">
        <f t="shared" si="0"/>
        <v>2730827.1497200001</v>
      </c>
      <c r="D17" s="37">
        <v>366210.9</v>
      </c>
      <c r="E17" s="37">
        <v>367405.19</v>
      </c>
      <c r="F17" s="37">
        <v>406020.94</v>
      </c>
      <c r="G17" s="63">
        <f>G28+G62+G96+G106+G148+G136+G188+G225+G265+G281+G311+G325+G358+G372+G388</f>
        <v>417866.04119000002</v>
      </c>
      <c r="H17" s="40">
        <f>H28+H62+H96+H106+H148+H136+H188+H225+H265+H281+H311+H325+H358+H372+H388</f>
        <v>415916.66953000001</v>
      </c>
      <c r="I17" s="40">
        <f>I28+I62+I96+I106+I148+I136+I188+I225+I265+I281+I311+I325+I358+I372+I388</f>
        <v>388500.08899999998</v>
      </c>
      <c r="J17" s="40">
        <f>J28+J62+J96+J106+J148+J136+J188+J225+J265+J281+J311+J325+J358+J372+J388</f>
        <v>368907.31999999995</v>
      </c>
      <c r="K17" s="6" t="s">
        <v>7</v>
      </c>
    </row>
    <row r="18" spans="1:11" ht="31.5" x14ac:dyDescent="0.25">
      <c r="A18" s="7">
        <v>14</v>
      </c>
      <c r="B18" s="39" t="s">
        <v>225</v>
      </c>
      <c r="C18" s="37">
        <f t="shared" si="0"/>
        <v>288.08</v>
      </c>
      <c r="D18" s="37"/>
      <c r="E18" s="37"/>
      <c r="F18" s="37"/>
      <c r="G18" s="63">
        <f>G257</f>
        <v>288.08</v>
      </c>
      <c r="H18" s="40">
        <f>H257</f>
        <v>0</v>
      </c>
      <c r="I18" s="40">
        <f t="shared" ref="I18:J18" si="9">I257</f>
        <v>0</v>
      </c>
      <c r="J18" s="40">
        <f t="shared" si="9"/>
        <v>0</v>
      </c>
      <c r="K18" s="6"/>
    </row>
    <row r="19" spans="1:11" ht="15.75" x14ac:dyDescent="0.25">
      <c r="A19" s="7">
        <v>15</v>
      </c>
      <c r="B19" s="152" t="s">
        <v>14</v>
      </c>
      <c r="C19" s="153"/>
      <c r="D19" s="153"/>
      <c r="E19" s="153"/>
      <c r="F19" s="153"/>
      <c r="G19" s="153"/>
      <c r="H19" s="153"/>
      <c r="I19" s="153"/>
      <c r="J19" s="153"/>
      <c r="K19" s="5"/>
    </row>
    <row r="20" spans="1:11" ht="31.5" x14ac:dyDescent="0.25">
      <c r="A20" s="7">
        <v>16</v>
      </c>
      <c r="B20" s="11" t="s">
        <v>15</v>
      </c>
      <c r="C20" s="6">
        <f>SUM(D20:J20)</f>
        <v>62386.00677</v>
      </c>
      <c r="D20" s="6">
        <v>16267.86</v>
      </c>
      <c r="E20" s="6">
        <v>7701.27</v>
      </c>
      <c r="F20" s="6">
        <v>9431.6200000000008</v>
      </c>
      <c r="G20" s="59">
        <f>SUM(G21:G23)</f>
        <v>11348.816769999999</v>
      </c>
      <c r="H20" s="24">
        <f>SUM(H21:H23)</f>
        <v>6904.51</v>
      </c>
      <c r="I20" s="24">
        <f t="shared" ref="I20:J20" si="10">SUM(I21:I23)</f>
        <v>5319.3</v>
      </c>
      <c r="J20" s="24">
        <f t="shared" si="10"/>
        <v>5412.63</v>
      </c>
      <c r="K20" s="6" t="s">
        <v>7</v>
      </c>
    </row>
    <row r="21" spans="1:11" ht="15.75" x14ac:dyDescent="0.25">
      <c r="A21" s="7">
        <v>17</v>
      </c>
      <c r="B21" s="11" t="s">
        <v>8</v>
      </c>
      <c r="C21" s="6">
        <f>SUM(D21:J21)</f>
        <v>325.89999999999998</v>
      </c>
      <c r="D21" s="6">
        <v>0</v>
      </c>
      <c r="E21" s="6">
        <v>0</v>
      </c>
      <c r="F21" s="6">
        <v>32.700000000000003</v>
      </c>
      <c r="G21" s="59">
        <f>G26</f>
        <v>0</v>
      </c>
      <c r="H21" s="24">
        <f>H26</f>
        <v>249.5</v>
      </c>
      <c r="I21" s="24">
        <f t="shared" ref="I21:J21" si="11">I26</f>
        <v>16.7</v>
      </c>
      <c r="J21" s="24">
        <f t="shared" si="11"/>
        <v>27</v>
      </c>
      <c r="K21" s="6" t="s">
        <v>7</v>
      </c>
    </row>
    <row r="22" spans="1:11" ht="15.75" x14ac:dyDescent="0.25">
      <c r="A22" s="7">
        <v>18</v>
      </c>
      <c r="B22" s="11" t="s">
        <v>9</v>
      </c>
      <c r="C22" s="6">
        <f>SUM(D22:J22)</f>
        <v>1196.9000000000001</v>
      </c>
      <c r="D22" s="6">
        <v>549.4</v>
      </c>
      <c r="E22" s="6">
        <v>96.2</v>
      </c>
      <c r="F22" s="6">
        <v>103.9</v>
      </c>
      <c r="G22" s="59">
        <f t="shared" ref="G22:H23" si="12">G27</f>
        <v>108.39999999999999</v>
      </c>
      <c r="H22" s="24">
        <f t="shared" si="12"/>
        <v>113</v>
      </c>
      <c r="I22" s="24">
        <f t="shared" ref="I22:J22" si="13">I27</f>
        <v>113</v>
      </c>
      <c r="J22" s="24">
        <f t="shared" si="13"/>
        <v>113</v>
      </c>
      <c r="K22" s="6" t="s">
        <v>7</v>
      </c>
    </row>
    <row r="23" spans="1:11" ht="15.75" x14ac:dyDescent="0.25">
      <c r="A23" s="7">
        <v>19</v>
      </c>
      <c r="B23" s="11" t="s">
        <v>10</v>
      </c>
      <c r="C23" s="6">
        <f>SUM(D23:J23)</f>
        <v>60863.206769999997</v>
      </c>
      <c r="D23" s="6">
        <v>15718.46</v>
      </c>
      <c r="E23" s="6">
        <v>7605.07</v>
      </c>
      <c r="F23" s="6">
        <v>9295.02</v>
      </c>
      <c r="G23" s="59">
        <f t="shared" si="12"/>
        <v>11240.41677</v>
      </c>
      <c r="H23" s="24">
        <f t="shared" si="12"/>
        <v>6542.01</v>
      </c>
      <c r="I23" s="24">
        <f t="shared" ref="I23:J23" si="14">I28</f>
        <v>5189.6000000000004</v>
      </c>
      <c r="J23" s="24">
        <f t="shared" si="14"/>
        <v>5272.63</v>
      </c>
      <c r="K23" s="6" t="s">
        <v>7</v>
      </c>
    </row>
    <row r="24" spans="1:11" ht="15.75" x14ac:dyDescent="0.25">
      <c r="A24" s="7">
        <v>20</v>
      </c>
      <c r="B24" s="145" t="s">
        <v>16</v>
      </c>
      <c r="C24" s="146"/>
      <c r="D24" s="146"/>
      <c r="E24" s="146"/>
      <c r="F24" s="146"/>
      <c r="G24" s="146"/>
      <c r="H24" s="146"/>
      <c r="I24" s="146"/>
      <c r="J24" s="146"/>
      <c r="K24" s="5"/>
    </row>
    <row r="25" spans="1:11" ht="47.25" x14ac:dyDescent="0.25">
      <c r="A25" s="7">
        <v>21</v>
      </c>
      <c r="B25" s="39" t="s">
        <v>17</v>
      </c>
      <c r="C25" s="37">
        <f>SUM(D25:J25)</f>
        <v>62386.00677</v>
      </c>
      <c r="D25" s="37">
        <v>16267.86</v>
      </c>
      <c r="E25" s="37">
        <v>7701.27</v>
      </c>
      <c r="F25" s="37">
        <v>9431.6200000000008</v>
      </c>
      <c r="G25" s="63">
        <f>SUM(G26:G28)</f>
        <v>11348.816769999999</v>
      </c>
      <c r="H25" s="40">
        <f>SUM(H26:H28)</f>
        <v>6904.51</v>
      </c>
      <c r="I25" s="40">
        <f t="shared" ref="I25:J25" si="15">SUM(I26:I28)</f>
        <v>5319.3</v>
      </c>
      <c r="J25" s="40">
        <f t="shared" si="15"/>
        <v>5412.63</v>
      </c>
      <c r="K25" s="6" t="s">
        <v>7</v>
      </c>
    </row>
    <row r="26" spans="1:11" ht="15.75" x14ac:dyDescent="0.25">
      <c r="A26" s="7">
        <v>22</v>
      </c>
      <c r="B26" s="39" t="s">
        <v>8</v>
      </c>
      <c r="C26" s="37">
        <f>SUM(D26:J26)</f>
        <v>325.89999999999998</v>
      </c>
      <c r="D26" s="37">
        <v>0</v>
      </c>
      <c r="E26" s="37">
        <v>0</v>
      </c>
      <c r="F26" s="37">
        <v>32.700000000000003</v>
      </c>
      <c r="G26" s="63">
        <v>0</v>
      </c>
      <c r="H26" s="40">
        <f>H46</f>
        <v>249.5</v>
      </c>
      <c r="I26" s="40">
        <f t="shared" ref="I26:J26" si="16">I46</f>
        <v>16.7</v>
      </c>
      <c r="J26" s="40">
        <f t="shared" si="16"/>
        <v>27</v>
      </c>
      <c r="K26" s="6" t="s">
        <v>7</v>
      </c>
    </row>
    <row r="27" spans="1:11" ht="15.75" x14ac:dyDescent="0.25">
      <c r="A27" s="7">
        <v>23</v>
      </c>
      <c r="B27" s="39" t="s">
        <v>9</v>
      </c>
      <c r="C27" s="37">
        <f>SUM(D27:J27)</f>
        <v>1196.9000000000001</v>
      </c>
      <c r="D27" s="37">
        <v>549.4</v>
      </c>
      <c r="E27" s="37">
        <v>96.2</v>
      </c>
      <c r="F27" s="37">
        <v>103.9</v>
      </c>
      <c r="G27" s="63">
        <f>G42+G44+G50</f>
        <v>108.39999999999999</v>
      </c>
      <c r="H27" s="40">
        <f>H42+H44+H50</f>
        <v>113</v>
      </c>
      <c r="I27" s="40">
        <f t="shared" ref="I27:J27" si="17">I42+I44+I50</f>
        <v>113</v>
      </c>
      <c r="J27" s="40">
        <f t="shared" si="17"/>
        <v>113</v>
      </c>
      <c r="K27" s="6" t="s">
        <v>7</v>
      </c>
    </row>
    <row r="28" spans="1:11" ht="15.75" x14ac:dyDescent="0.25">
      <c r="A28" s="7">
        <v>24</v>
      </c>
      <c r="B28" s="39" t="s">
        <v>10</v>
      </c>
      <c r="C28" s="37">
        <f>SUM(D28:J28)</f>
        <v>60863.206769999997</v>
      </c>
      <c r="D28" s="37">
        <v>15718.46</v>
      </c>
      <c r="E28" s="37">
        <v>7605.07</v>
      </c>
      <c r="F28" s="37">
        <v>9295.02</v>
      </c>
      <c r="G28" s="63">
        <f>SUM(G30,G32,G34,G36,G38,G40)</f>
        <v>11240.41677</v>
      </c>
      <c r="H28" s="40">
        <f>SUM(H30,H32,H34,H36,H38,H40)</f>
        <v>6542.01</v>
      </c>
      <c r="I28" s="40">
        <f t="shared" ref="I28:J28" si="18">SUM(I30,I32,I34,I36,I38,I40)</f>
        <v>5189.6000000000004</v>
      </c>
      <c r="J28" s="40">
        <f t="shared" si="18"/>
        <v>5272.63</v>
      </c>
      <c r="K28" s="6" t="s">
        <v>7</v>
      </c>
    </row>
    <row r="29" spans="1:11" ht="78.75" x14ac:dyDescent="0.25">
      <c r="A29" s="7">
        <v>25</v>
      </c>
      <c r="B29" s="11" t="s">
        <v>18</v>
      </c>
      <c r="C29" s="6">
        <v>1508.78</v>
      </c>
      <c r="D29" s="6">
        <v>552.35</v>
      </c>
      <c r="E29" s="6">
        <v>207.14500000000001</v>
      </c>
      <c r="F29" s="12">
        <v>295.08</v>
      </c>
      <c r="G29" s="59">
        <f>G30</f>
        <v>217</v>
      </c>
      <c r="H29" s="24">
        <f>H30</f>
        <v>67</v>
      </c>
      <c r="I29" s="24">
        <f t="shared" ref="I29:J29" si="19">I30</f>
        <v>67</v>
      </c>
      <c r="J29" s="24">
        <f t="shared" si="19"/>
        <v>67</v>
      </c>
      <c r="K29" s="6" t="s">
        <v>19</v>
      </c>
    </row>
    <row r="30" spans="1:11" ht="15.75" x14ac:dyDescent="0.25">
      <c r="A30" s="7">
        <v>26</v>
      </c>
      <c r="B30" s="11" t="s">
        <v>10</v>
      </c>
      <c r="C30" s="6">
        <v>1508.78</v>
      </c>
      <c r="D30" s="6">
        <v>552.35</v>
      </c>
      <c r="E30" s="6">
        <v>207.14500000000001</v>
      </c>
      <c r="F30" s="12">
        <v>295.08</v>
      </c>
      <c r="G30" s="64">
        <v>217</v>
      </c>
      <c r="H30" s="26">
        <v>67</v>
      </c>
      <c r="I30" s="26">
        <v>67</v>
      </c>
      <c r="J30" s="26">
        <v>67</v>
      </c>
      <c r="K30" s="13"/>
    </row>
    <row r="31" spans="1:11" ht="63" x14ac:dyDescent="0.25">
      <c r="A31" s="7">
        <v>27</v>
      </c>
      <c r="B31" s="11" t="s">
        <v>20</v>
      </c>
      <c r="C31" s="6">
        <f t="shared" ref="C31:C40" si="20">SUM(D31:J31)</f>
        <v>20568.098599999998</v>
      </c>
      <c r="D31" s="6">
        <v>3789.64</v>
      </c>
      <c r="E31" s="6">
        <v>3829.48</v>
      </c>
      <c r="F31" s="12">
        <v>2572.87</v>
      </c>
      <c r="G31" s="59">
        <f>G32</f>
        <v>3096.1086</v>
      </c>
      <c r="H31" s="24">
        <f>H32</f>
        <v>2680</v>
      </c>
      <c r="I31" s="24">
        <f t="shared" ref="I31:J31" si="21">I32</f>
        <v>2300</v>
      </c>
      <c r="J31" s="24">
        <f t="shared" si="21"/>
        <v>2300</v>
      </c>
      <c r="K31" s="6" t="s">
        <v>21</v>
      </c>
    </row>
    <row r="32" spans="1:11" ht="15.75" x14ac:dyDescent="0.25">
      <c r="A32" s="7">
        <v>28</v>
      </c>
      <c r="B32" s="11" t="s">
        <v>10</v>
      </c>
      <c r="C32" s="6">
        <f t="shared" si="20"/>
        <v>20568.098599999998</v>
      </c>
      <c r="D32" s="6">
        <v>3789.64</v>
      </c>
      <c r="E32" s="6">
        <v>3829.48</v>
      </c>
      <c r="F32" s="12">
        <v>2572.87</v>
      </c>
      <c r="G32" s="64">
        <v>3096.1086</v>
      </c>
      <c r="H32" s="52">
        <v>2680</v>
      </c>
      <c r="I32" s="26">
        <v>2300</v>
      </c>
      <c r="J32" s="26">
        <v>2300</v>
      </c>
      <c r="K32" s="13"/>
    </row>
    <row r="33" spans="1:11" ht="47.25" x14ac:dyDescent="0.25">
      <c r="A33" s="7">
        <v>29</v>
      </c>
      <c r="B33" s="11" t="s">
        <v>22</v>
      </c>
      <c r="C33" s="6">
        <f t="shared" si="20"/>
        <v>6987.3619999999992</v>
      </c>
      <c r="D33" s="6">
        <v>2205.7199999999998</v>
      </c>
      <c r="E33" s="6">
        <v>559.80999999999995</v>
      </c>
      <c r="F33" s="6">
        <v>1122.932</v>
      </c>
      <c r="G33" s="59">
        <f>G34</f>
        <v>498.9</v>
      </c>
      <c r="H33" s="24">
        <f>H34</f>
        <v>900</v>
      </c>
      <c r="I33" s="24">
        <f t="shared" ref="I33:J33" si="22">I34</f>
        <v>850</v>
      </c>
      <c r="J33" s="24">
        <f t="shared" si="22"/>
        <v>850</v>
      </c>
      <c r="K33" s="6" t="s">
        <v>23</v>
      </c>
    </row>
    <row r="34" spans="1:11" ht="15.75" x14ac:dyDescent="0.25">
      <c r="A34" s="7">
        <v>30</v>
      </c>
      <c r="B34" s="11" t="s">
        <v>10</v>
      </c>
      <c r="C34" s="6">
        <f t="shared" si="20"/>
        <v>6987.36</v>
      </c>
      <c r="D34" s="6">
        <v>2205.7199999999998</v>
      </c>
      <c r="E34" s="6">
        <v>559.80999999999995</v>
      </c>
      <c r="F34" s="6">
        <v>1122.93</v>
      </c>
      <c r="G34" s="64">
        <v>498.9</v>
      </c>
      <c r="H34" s="26">
        <v>900</v>
      </c>
      <c r="I34" s="26">
        <v>850</v>
      </c>
      <c r="J34" s="26">
        <v>850</v>
      </c>
      <c r="K34" s="6"/>
    </row>
    <row r="35" spans="1:11" ht="78.75" x14ac:dyDescent="0.25">
      <c r="A35" s="7">
        <v>31</v>
      </c>
      <c r="B35" s="11" t="s">
        <v>27</v>
      </c>
      <c r="C35" s="6">
        <f t="shared" si="20"/>
        <v>1117.3753999999999</v>
      </c>
      <c r="D35" s="6">
        <v>55.67</v>
      </c>
      <c r="E35" s="6">
        <v>259.77</v>
      </c>
      <c r="F35" s="6">
        <v>280.56</v>
      </c>
      <c r="G35" s="59">
        <f>G36</f>
        <v>345.37540000000001</v>
      </c>
      <c r="H35" s="24">
        <f>H36</f>
        <v>62</v>
      </c>
      <c r="I35" s="24">
        <f t="shared" ref="I35:J35" si="23">I36</f>
        <v>57</v>
      </c>
      <c r="J35" s="24">
        <f t="shared" si="23"/>
        <v>57</v>
      </c>
      <c r="K35" s="6" t="s">
        <v>28</v>
      </c>
    </row>
    <row r="36" spans="1:11" ht="15.75" x14ac:dyDescent="0.25">
      <c r="A36" s="7">
        <v>32</v>
      </c>
      <c r="B36" s="11" t="s">
        <v>10</v>
      </c>
      <c r="C36" s="6">
        <f t="shared" si="20"/>
        <v>1117.3753999999999</v>
      </c>
      <c r="D36" s="6">
        <v>55.67</v>
      </c>
      <c r="E36" s="6">
        <v>259.77</v>
      </c>
      <c r="F36" s="6">
        <v>280.56</v>
      </c>
      <c r="G36" s="64">
        <v>345.37540000000001</v>
      </c>
      <c r="H36" s="26">
        <v>62</v>
      </c>
      <c r="I36" s="26">
        <v>57</v>
      </c>
      <c r="J36" s="26">
        <v>57</v>
      </c>
      <c r="K36" s="13"/>
    </row>
    <row r="37" spans="1:11" ht="157.5" x14ac:dyDescent="0.25">
      <c r="A37" s="7">
        <v>33</v>
      </c>
      <c r="B37" s="11" t="s">
        <v>29</v>
      </c>
      <c r="C37" s="6">
        <f t="shared" si="20"/>
        <v>12629.43</v>
      </c>
      <c r="D37" s="6">
        <v>1858</v>
      </c>
      <c r="E37" s="6">
        <v>1681</v>
      </c>
      <c r="F37" s="6">
        <v>1526</v>
      </c>
      <c r="G37" s="59">
        <f>G38</f>
        <v>2165.4</v>
      </c>
      <c r="H37" s="24">
        <f>H38</f>
        <v>1594.8</v>
      </c>
      <c r="I37" s="24">
        <f t="shared" ref="I37:J37" si="24">I38</f>
        <v>1860.6</v>
      </c>
      <c r="J37" s="24">
        <f t="shared" si="24"/>
        <v>1943.63</v>
      </c>
      <c r="K37" s="6" t="s">
        <v>30</v>
      </c>
    </row>
    <row r="38" spans="1:11" ht="15.75" x14ac:dyDescent="0.25">
      <c r="A38" s="7">
        <v>34</v>
      </c>
      <c r="B38" s="11" t="s">
        <v>10</v>
      </c>
      <c r="C38" s="6">
        <f t="shared" si="20"/>
        <v>12629.43</v>
      </c>
      <c r="D38" s="6">
        <v>1858</v>
      </c>
      <c r="E38" s="6">
        <v>1681</v>
      </c>
      <c r="F38" s="6">
        <v>1526</v>
      </c>
      <c r="G38" s="65">
        <v>2165.4</v>
      </c>
      <c r="H38" s="26">
        <v>1594.8</v>
      </c>
      <c r="I38" s="26">
        <v>1860.6</v>
      </c>
      <c r="J38" s="26">
        <v>1943.63</v>
      </c>
      <c r="K38" s="6"/>
    </row>
    <row r="39" spans="1:11" ht="63" x14ac:dyDescent="0.25">
      <c r="A39" s="7">
        <v>35</v>
      </c>
      <c r="B39" s="11" t="s">
        <v>31</v>
      </c>
      <c r="C39" s="6">
        <f t="shared" si="20"/>
        <v>17304.055769999999</v>
      </c>
      <c r="D39" s="6">
        <v>6472.77</v>
      </c>
      <c r="E39" s="6">
        <v>1067.8630000000001</v>
      </c>
      <c r="F39" s="6">
        <v>3497.58</v>
      </c>
      <c r="G39" s="59">
        <f>G40</f>
        <v>4917.6327700000002</v>
      </c>
      <c r="H39" s="24">
        <f>H40</f>
        <v>1238.21</v>
      </c>
      <c r="I39" s="24">
        <f t="shared" ref="I39:J39" si="25">I40</f>
        <v>55</v>
      </c>
      <c r="J39" s="24">
        <f t="shared" si="25"/>
        <v>55</v>
      </c>
      <c r="K39" s="6" t="s">
        <v>32</v>
      </c>
    </row>
    <row r="40" spans="1:11" ht="15.75" x14ac:dyDescent="0.25">
      <c r="A40" s="7">
        <v>36</v>
      </c>
      <c r="B40" s="11" t="s">
        <v>10</v>
      </c>
      <c r="C40" s="6">
        <f t="shared" si="20"/>
        <v>17304.055769999999</v>
      </c>
      <c r="D40" s="6">
        <v>6472.77</v>
      </c>
      <c r="E40" s="6">
        <v>1067.8630000000001</v>
      </c>
      <c r="F40" s="6">
        <v>3497.58</v>
      </c>
      <c r="G40" s="64">
        <v>4917.6327700000002</v>
      </c>
      <c r="H40" s="52">
        <v>1238.21</v>
      </c>
      <c r="I40" s="26">
        <v>55</v>
      </c>
      <c r="J40" s="26">
        <v>55</v>
      </c>
      <c r="K40" s="13"/>
    </row>
    <row r="41" spans="1:11" ht="204.75" x14ac:dyDescent="0.25">
      <c r="A41" s="7">
        <v>37</v>
      </c>
      <c r="B41" s="11" t="s">
        <v>33</v>
      </c>
      <c r="C41" s="6">
        <v>0.7</v>
      </c>
      <c r="D41" s="6">
        <v>0.1</v>
      </c>
      <c r="E41" s="6">
        <v>0.1</v>
      </c>
      <c r="F41" s="6">
        <v>0.1</v>
      </c>
      <c r="G41" s="59">
        <f>G42</f>
        <v>0.1</v>
      </c>
      <c r="H41" s="24">
        <f>H42</f>
        <v>0.1</v>
      </c>
      <c r="I41" s="24">
        <f t="shared" ref="I41:J41" si="26">I42</f>
        <v>0.1</v>
      </c>
      <c r="J41" s="24">
        <f t="shared" si="26"/>
        <v>0.1</v>
      </c>
      <c r="K41" s="6" t="s">
        <v>32</v>
      </c>
    </row>
    <row r="42" spans="1:11" ht="15.75" x14ac:dyDescent="0.25">
      <c r="A42" s="7">
        <v>38</v>
      </c>
      <c r="B42" s="11" t="s">
        <v>26</v>
      </c>
      <c r="C42" s="6">
        <v>0.7</v>
      </c>
      <c r="D42" s="6">
        <v>0.1</v>
      </c>
      <c r="E42" s="6">
        <v>0.1</v>
      </c>
      <c r="F42" s="6">
        <v>0.1</v>
      </c>
      <c r="G42" s="66">
        <v>0.1</v>
      </c>
      <c r="H42" s="30">
        <v>0.1</v>
      </c>
      <c r="I42" s="30">
        <v>0.1</v>
      </c>
      <c r="J42" s="30">
        <v>0.1</v>
      </c>
      <c r="K42" s="6"/>
    </row>
    <row r="43" spans="1:11" ht="94.5" x14ac:dyDescent="0.25">
      <c r="A43" s="7">
        <v>39</v>
      </c>
      <c r="B43" s="11" t="s">
        <v>34</v>
      </c>
      <c r="C43" s="6">
        <v>709.9</v>
      </c>
      <c r="D43" s="6">
        <v>90.3</v>
      </c>
      <c r="E43" s="6">
        <v>96.1</v>
      </c>
      <c r="F43" s="6">
        <v>103.8</v>
      </c>
      <c r="G43" s="59">
        <f>G44</f>
        <v>108.3</v>
      </c>
      <c r="H43" s="24">
        <f>H44</f>
        <v>112.9</v>
      </c>
      <c r="I43" s="24">
        <f t="shared" ref="I43:J43" si="27">I44</f>
        <v>112.9</v>
      </c>
      <c r="J43" s="24">
        <f t="shared" si="27"/>
        <v>112.9</v>
      </c>
      <c r="K43" s="6" t="s">
        <v>32</v>
      </c>
    </row>
    <row r="44" spans="1:11" ht="15.75" x14ac:dyDescent="0.25">
      <c r="A44" s="7">
        <v>40</v>
      </c>
      <c r="B44" s="11" t="s">
        <v>26</v>
      </c>
      <c r="C44" s="6">
        <v>709.9</v>
      </c>
      <c r="D44" s="6">
        <v>90.3</v>
      </c>
      <c r="E44" s="6">
        <v>96.1</v>
      </c>
      <c r="F44" s="6">
        <v>103.8</v>
      </c>
      <c r="G44" s="66">
        <v>108.3</v>
      </c>
      <c r="H44" s="26">
        <v>112.9</v>
      </c>
      <c r="I44" s="26">
        <v>112.9</v>
      </c>
      <c r="J44" s="26">
        <v>112.9</v>
      </c>
      <c r="K44" s="6"/>
    </row>
    <row r="45" spans="1:11" ht="141.75" x14ac:dyDescent="0.25">
      <c r="A45" s="7">
        <v>41</v>
      </c>
      <c r="B45" s="11" t="s">
        <v>35</v>
      </c>
      <c r="C45" s="6">
        <v>32.700000000000003</v>
      </c>
      <c r="D45" s="6">
        <v>0</v>
      </c>
      <c r="E45" s="6">
        <v>0</v>
      </c>
      <c r="F45" s="6">
        <v>32.700000000000003</v>
      </c>
      <c r="G45" s="59">
        <v>0</v>
      </c>
      <c r="H45" s="24">
        <f>H46</f>
        <v>249.5</v>
      </c>
      <c r="I45" s="24">
        <f t="shared" ref="I45:J45" si="28">I46</f>
        <v>16.7</v>
      </c>
      <c r="J45" s="24">
        <f t="shared" si="28"/>
        <v>27</v>
      </c>
      <c r="K45" s="6" t="s">
        <v>32</v>
      </c>
    </row>
    <row r="46" spans="1:11" ht="15.75" x14ac:dyDescent="0.25">
      <c r="A46" s="7">
        <v>42</v>
      </c>
      <c r="B46" s="11" t="s">
        <v>36</v>
      </c>
      <c r="C46" s="6">
        <v>32.700000000000003</v>
      </c>
      <c r="D46" s="6">
        <v>0</v>
      </c>
      <c r="E46" s="6">
        <v>0</v>
      </c>
      <c r="F46" s="6">
        <v>32.700000000000003</v>
      </c>
      <c r="G46" s="59">
        <v>0</v>
      </c>
      <c r="H46" s="26">
        <v>249.5</v>
      </c>
      <c r="I46" s="26">
        <v>16.7</v>
      </c>
      <c r="J46" s="26">
        <v>27</v>
      </c>
      <c r="K46" s="6"/>
    </row>
    <row r="47" spans="1:11" ht="63" x14ac:dyDescent="0.25">
      <c r="A47" s="7">
        <v>43</v>
      </c>
      <c r="B47" s="11" t="s">
        <v>37</v>
      </c>
      <c r="C47" s="6">
        <v>459.67</v>
      </c>
      <c r="D47" s="6">
        <v>459.67</v>
      </c>
      <c r="E47" s="6">
        <v>0</v>
      </c>
      <c r="F47" s="6">
        <v>0</v>
      </c>
      <c r="G47" s="59">
        <v>0</v>
      </c>
      <c r="H47" s="24">
        <v>0</v>
      </c>
      <c r="I47" s="24">
        <v>0</v>
      </c>
      <c r="J47" s="24">
        <v>0</v>
      </c>
      <c r="K47" s="6" t="s">
        <v>38</v>
      </c>
    </row>
    <row r="48" spans="1:11" ht="15.75" x14ac:dyDescent="0.25">
      <c r="A48" s="7">
        <v>44</v>
      </c>
      <c r="B48" s="11" t="s">
        <v>10</v>
      </c>
      <c r="C48" s="6">
        <v>459.67</v>
      </c>
      <c r="D48" s="6">
        <v>459.67</v>
      </c>
      <c r="E48" s="6">
        <v>0</v>
      </c>
      <c r="F48" s="6">
        <v>0</v>
      </c>
      <c r="G48" s="59">
        <v>0</v>
      </c>
      <c r="H48" s="24">
        <v>0</v>
      </c>
      <c r="I48" s="24">
        <v>0</v>
      </c>
      <c r="J48" s="24">
        <v>0</v>
      </c>
      <c r="K48" s="6"/>
    </row>
    <row r="49" spans="1:11" ht="126" x14ac:dyDescent="0.25">
      <c r="A49" s="7">
        <v>45</v>
      </c>
      <c r="B49" s="11" t="s">
        <v>39</v>
      </c>
      <c r="C49" s="6">
        <v>459</v>
      </c>
      <c r="D49" s="6">
        <v>459</v>
      </c>
      <c r="E49" s="6">
        <v>0</v>
      </c>
      <c r="F49" s="6">
        <v>0</v>
      </c>
      <c r="G49" s="59">
        <v>0</v>
      </c>
      <c r="H49" s="24">
        <v>0</v>
      </c>
      <c r="I49" s="24">
        <v>0</v>
      </c>
      <c r="J49" s="24">
        <v>0</v>
      </c>
      <c r="K49" s="6" t="s">
        <v>38</v>
      </c>
    </row>
    <row r="50" spans="1:11" ht="15.75" x14ac:dyDescent="0.25">
      <c r="A50" s="7">
        <v>46</v>
      </c>
      <c r="B50" s="11" t="s">
        <v>26</v>
      </c>
      <c r="C50" s="6">
        <v>459</v>
      </c>
      <c r="D50" s="6">
        <v>459</v>
      </c>
      <c r="E50" s="6">
        <v>0</v>
      </c>
      <c r="F50" s="6">
        <v>0</v>
      </c>
      <c r="G50" s="59">
        <v>0</v>
      </c>
      <c r="H50" s="24">
        <v>0</v>
      </c>
      <c r="I50" s="24">
        <v>0</v>
      </c>
      <c r="J50" s="24">
        <v>0</v>
      </c>
      <c r="K50" s="6"/>
    </row>
    <row r="51" spans="1:11" ht="78.75" x14ac:dyDescent="0.25">
      <c r="A51" s="7">
        <v>47</v>
      </c>
      <c r="B51" s="11" t="s">
        <v>40</v>
      </c>
      <c r="C51" s="6">
        <v>324.64</v>
      </c>
      <c r="D51" s="6">
        <v>324.64</v>
      </c>
      <c r="E51" s="6">
        <v>0</v>
      </c>
      <c r="F51" s="6">
        <v>0</v>
      </c>
      <c r="G51" s="59">
        <v>0</v>
      </c>
      <c r="H51" s="24">
        <v>0</v>
      </c>
      <c r="I51" s="24">
        <v>0</v>
      </c>
      <c r="J51" s="24">
        <v>0</v>
      </c>
      <c r="K51" s="6" t="s">
        <v>41</v>
      </c>
    </row>
    <row r="52" spans="1:11" ht="15.75" x14ac:dyDescent="0.25">
      <c r="A52" s="7">
        <v>48</v>
      </c>
      <c r="B52" s="11" t="s">
        <v>25</v>
      </c>
      <c r="C52" s="6">
        <v>324.64</v>
      </c>
      <c r="D52" s="6">
        <v>324.64</v>
      </c>
      <c r="E52" s="6">
        <v>0</v>
      </c>
      <c r="F52" s="6">
        <v>0</v>
      </c>
      <c r="G52" s="59">
        <v>0</v>
      </c>
      <c r="H52" s="24">
        <v>0</v>
      </c>
      <c r="I52" s="24">
        <v>0</v>
      </c>
      <c r="J52" s="24">
        <v>0</v>
      </c>
      <c r="K52" s="6"/>
    </row>
    <row r="53" spans="1:11" ht="15.75" x14ac:dyDescent="0.25">
      <c r="A53" s="7">
        <v>49</v>
      </c>
      <c r="B53" s="152" t="s">
        <v>42</v>
      </c>
      <c r="C53" s="153"/>
      <c r="D53" s="153"/>
      <c r="E53" s="153"/>
      <c r="F53" s="153"/>
      <c r="G53" s="153"/>
      <c r="H53" s="153"/>
      <c r="I53" s="153"/>
      <c r="J53" s="153"/>
      <c r="K53" s="5"/>
    </row>
    <row r="54" spans="1:11" ht="31.5" x14ac:dyDescent="0.25">
      <c r="A54" s="7">
        <v>50</v>
      </c>
      <c r="B54" s="11" t="s">
        <v>43</v>
      </c>
      <c r="C54" s="6">
        <f>SUM(D54:J54)</f>
        <v>1426436.9410599999</v>
      </c>
      <c r="D54" s="6">
        <v>190775.23</v>
      </c>
      <c r="E54" s="6">
        <v>185494.39999999999</v>
      </c>
      <c r="F54" s="6">
        <v>211201.42</v>
      </c>
      <c r="G54" s="59">
        <f>SUM(G55:G57)</f>
        <v>213113.99699999997</v>
      </c>
      <c r="H54" s="24">
        <f>SUM(H55:H57)</f>
        <v>207574.23405999999</v>
      </c>
      <c r="I54" s="24">
        <f t="shared" ref="I54:J54" si="29">SUM(I55:I57)</f>
        <v>208992.47</v>
      </c>
      <c r="J54" s="24">
        <f t="shared" si="29"/>
        <v>209285.19</v>
      </c>
      <c r="K54" s="6" t="s">
        <v>7</v>
      </c>
    </row>
    <row r="55" spans="1:11" ht="15.75" x14ac:dyDescent="0.25">
      <c r="A55" s="7">
        <v>51</v>
      </c>
      <c r="B55" s="11" t="s">
        <v>44</v>
      </c>
      <c r="C55" s="6">
        <f>SUM(D55:J55)</f>
        <v>277751.3</v>
      </c>
      <c r="D55" s="6">
        <v>39084.400000000001</v>
      </c>
      <c r="E55" s="6">
        <v>35918</v>
      </c>
      <c r="F55" s="6">
        <v>42528</v>
      </c>
      <c r="G55" s="59">
        <f t="shared" ref="G55:H56" si="30">G60</f>
        <v>38158.9</v>
      </c>
      <c r="H55" s="24">
        <f t="shared" si="30"/>
        <v>40147</v>
      </c>
      <c r="I55" s="24">
        <f t="shared" ref="I55:J55" si="31">I60</f>
        <v>40959</v>
      </c>
      <c r="J55" s="24">
        <f t="shared" si="31"/>
        <v>40956</v>
      </c>
      <c r="K55" s="6" t="s">
        <v>7</v>
      </c>
    </row>
    <row r="56" spans="1:11" ht="15.75" x14ac:dyDescent="0.25">
      <c r="A56" s="7">
        <v>52</v>
      </c>
      <c r="B56" s="11" t="s">
        <v>9</v>
      </c>
      <c r="C56" s="6">
        <f>SUM(D56:J56)</f>
        <v>1088510.152</v>
      </c>
      <c r="D56" s="6">
        <v>136570.15</v>
      </c>
      <c r="E56" s="6">
        <v>143302.20000000001</v>
      </c>
      <c r="F56" s="6">
        <v>161579.20000000001</v>
      </c>
      <c r="G56" s="59">
        <f t="shared" si="30"/>
        <v>165740.70199999999</v>
      </c>
      <c r="H56" s="24">
        <f t="shared" si="30"/>
        <v>160439.29999999999</v>
      </c>
      <c r="I56" s="24">
        <f t="shared" ref="I56:J56" si="32">I61</f>
        <v>160439.29999999999</v>
      </c>
      <c r="J56" s="24">
        <f t="shared" si="32"/>
        <v>160439.29999999999</v>
      </c>
      <c r="K56" s="6" t="s">
        <v>7</v>
      </c>
    </row>
    <row r="57" spans="1:11" ht="15.75" x14ac:dyDescent="0.25">
      <c r="A57" s="7">
        <v>53</v>
      </c>
      <c r="B57" s="11" t="s">
        <v>10</v>
      </c>
      <c r="C57" s="6">
        <f>SUM(D57:J57)</f>
        <v>60175.48906</v>
      </c>
      <c r="D57" s="6">
        <v>15120.68</v>
      </c>
      <c r="E57" s="6">
        <v>6274.2</v>
      </c>
      <c r="F57" s="6">
        <v>7094.22</v>
      </c>
      <c r="G57" s="59">
        <f>G62</f>
        <v>9214.3950000000004</v>
      </c>
      <c r="H57" s="24">
        <f>H62</f>
        <v>6987.9340599999996</v>
      </c>
      <c r="I57" s="24">
        <f t="shared" ref="I57:J57" si="33">I62</f>
        <v>7594.17</v>
      </c>
      <c r="J57" s="24">
        <f t="shared" si="33"/>
        <v>7889.89</v>
      </c>
      <c r="K57" s="6" t="s">
        <v>7</v>
      </c>
    </row>
    <row r="58" spans="1:11" ht="15.75" x14ac:dyDescent="0.25">
      <c r="A58" s="7">
        <v>54</v>
      </c>
      <c r="B58" s="145" t="s">
        <v>16</v>
      </c>
      <c r="C58" s="146"/>
      <c r="D58" s="146"/>
      <c r="E58" s="146"/>
      <c r="F58" s="146"/>
      <c r="G58" s="146"/>
      <c r="H58" s="146"/>
      <c r="I58" s="146"/>
      <c r="J58" s="146"/>
      <c r="K58" s="5"/>
    </row>
    <row r="59" spans="1:11" ht="31.5" x14ac:dyDescent="0.25">
      <c r="A59" s="7">
        <v>55</v>
      </c>
      <c r="B59" s="39" t="s">
        <v>45</v>
      </c>
      <c r="C59" s="37">
        <f>SUM(D59:J59)</f>
        <v>1426436.9410599999</v>
      </c>
      <c r="D59" s="37">
        <v>190775.23</v>
      </c>
      <c r="E59" s="37">
        <v>185494.39999999999</v>
      </c>
      <c r="F59" s="37">
        <v>211201.42</v>
      </c>
      <c r="G59" s="63">
        <f>SUM(G60:G62)</f>
        <v>213113.99699999997</v>
      </c>
      <c r="H59" s="40">
        <f>SUM(H60:H62)</f>
        <v>207574.23405999999</v>
      </c>
      <c r="I59" s="40">
        <f t="shared" ref="I59:J59" si="34">SUM(I60:I62)</f>
        <v>208992.47</v>
      </c>
      <c r="J59" s="40">
        <f t="shared" si="34"/>
        <v>209285.19</v>
      </c>
      <c r="K59" s="6" t="s">
        <v>7</v>
      </c>
    </row>
    <row r="60" spans="1:11" ht="15.75" x14ac:dyDescent="0.25">
      <c r="A60" s="7">
        <v>56</v>
      </c>
      <c r="B60" s="39" t="s">
        <v>44</v>
      </c>
      <c r="C60" s="37">
        <f>SUM(D60:J60)</f>
        <v>277751.3</v>
      </c>
      <c r="D60" s="37">
        <v>39084.400000000001</v>
      </c>
      <c r="E60" s="37">
        <v>35918</v>
      </c>
      <c r="F60" s="37">
        <v>42528</v>
      </c>
      <c r="G60" s="63">
        <f>G88+G70</f>
        <v>38158.9</v>
      </c>
      <c r="H60" s="40">
        <f>H88+H70</f>
        <v>40147</v>
      </c>
      <c r="I60" s="40">
        <f t="shared" ref="I60:J60" si="35">I88+I70</f>
        <v>40959</v>
      </c>
      <c r="J60" s="40">
        <f t="shared" si="35"/>
        <v>40956</v>
      </c>
      <c r="K60" s="6" t="s">
        <v>7</v>
      </c>
    </row>
    <row r="61" spans="1:11" ht="15.75" x14ac:dyDescent="0.25">
      <c r="A61" s="7">
        <v>57</v>
      </c>
      <c r="B61" s="39" t="s">
        <v>9</v>
      </c>
      <c r="C61" s="37">
        <f>SUM(D61:J61)</f>
        <v>1088510.152</v>
      </c>
      <c r="D61" s="37">
        <v>136570.15</v>
      </c>
      <c r="E61" s="37">
        <v>143302.20000000001</v>
      </c>
      <c r="F61" s="37">
        <v>161579.20000000001</v>
      </c>
      <c r="G61" s="63">
        <f>G68+G72+G80+G82</f>
        <v>165740.70199999999</v>
      </c>
      <c r="H61" s="40">
        <f>H68+H72+H80+H82</f>
        <v>160439.29999999999</v>
      </c>
      <c r="I61" s="40">
        <f t="shared" ref="I61:J61" si="36">I68+I72+I80+I82</f>
        <v>160439.29999999999</v>
      </c>
      <c r="J61" s="40">
        <f t="shared" si="36"/>
        <v>160439.29999999999</v>
      </c>
      <c r="K61" s="6" t="s">
        <v>7</v>
      </c>
    </row>
    <row r="62" spans="1:11" ht="15.75" x14ac:dyDescent="0.25">
      <c r="A62" s="7">
        <v>58</v>
      </c>
      <c r="B62" s="39" t="s">
        <v>10</v>
      </c>
      <c r="C62" s="37">
        <f>SUM(D62:J62)</f>
        <v>60175.48906</v>
      </c>
      <c r="D62" s="37">
        <v>15120.68</v>
      </c>
      <c r="E62" s="37">
        <v>6274.2</v>
      </c>
      <c r="F62" s="37">
        <v>7094.22</v>
      </c>
      <c r="G62" s="63">
        <f>G64+G66+G74+G76+G78</f>
        <v>9214.3950000000004</v>
      </c>
      <c r="H62" s="40">
        <f>H64+H66+H74+H76+H78</f>
        <v>6987.9340599999996</v>
      </c>
      <c r="I62" s="40">
        <f t="shared" ref="I62:J62" si="37">I64+I66+I74+I76+I78</f>
        <v>7594.17</v>
      </c>
      <c r="J62" s="40">
        <f t="shared" si="37"/>
        <v>7889.89</v>
      </c>
      <c r="K62" s="6" t="s">
        <v>7</v>
      </c>
    </row>
    <row r="63" spans="1:11" ht="47.25" x14ac:dyDescent="0.25">
      <c r="A63" s="7">
        <v>59</v>
      </c>
      <c r="B63" s="11" t="s">
        <v>46</v>
      </c>
      <c r="C63" s="6">
        <v>2164.1</v>
      </c>
      <c r="D63" s="6">
        <v>2164.1</v>
      </c>
      <c r="E63" s="6">
        <v>0</v>
      </c>
      <c r="F63" s="6">
        <v>0</v>
      </c>
      <c r="G63" s="59">
        <v>0</v>
      </c>
      <c r="H63" s="24">
        <v>0</v>
      </c>
      <c r="I63" s="24">
        <v>0</v>
      </c>
      <c r="J63" s="24">
        <v>0</v>
      </c>
      <c r="K63" s="6" t="s">
        <v>47</v>
      </c>
    </row>
    <row r="64" spans="1:11" ht="15.75" x14ac:dyDescent="0.25">
      <c r="A64" s="7">
        <v>60</v>
      </c>
      <c r="B64" s="11" t="s">
        <v>10</v>
      </c>
      <c r="C64" s="6">
        <v>2164.1</v>
      </c>
      <c r="D64" s="6">
        <v>2164.1</v>
      </c>
      <c r="E64" s="6">
        <v>0</v>
      </c>
      <c r="F64" s="6">
        <v>0</v>
      </c>
      <c r="G64" s="66">
        <v>0</v>
      </c>
      <c r="H64" s="30">
        <v>0</v>
      </c>
      <c r="I64" s="30">
        <v>0</v>
      </c>
      <c r="J64" s="30">
        <v>0</v>
      </c>
      <c r="K64" s="6"/>
    </row>
    <row r="65" spans="1:11" ht="94.5" x14ac:dyDescent="0.25">
      <c r="A65" s="7">
        <v>61</v>
      </c>
      <c r="B65" s="11" t="s">
        <v>48</v>
      </c>
      <c r="C65" s="6">
        <f>SUM(D65:J65)</f>
        <v>8539.32</v>
      </c>
      <c r="D65" s="6">
        <v>6797.3</v>
      </c>
      <c r="E65" s="6">
        <v>2.6</v>
      </c>
      <c r="F65" s="6">
        <v>2.8</v>
      </c>
      <c r="G65" s="59">
        <f>SUM(G66)</f>
        <v>1727.62</v>
      </c>
      <c r="H65" s="24">
        <f>SUM(H66)</f>
        <v>3</v>
      </c>
      <c r="I65" s="24">
        <f t="shared" ref="I65:J65" si="38">SUM(I66)</f>
        <v>3</v>
      </c>
      <c r="J65" s="24">
        <f t="shared" si="38"/>
        <v>3</v>
      </c>
      <c r="K65" s="6" t="s">
        <v>49</v>
      </c>
    </row>
    <row r="66" spans="1:11" ht="15.75" x14ac:dyDescent="0.25">
      <c r="A66" s="7">
        <v>62</v>
      </c>
      <c r="B66" s="11" t="s">
        <v>10</v>
      </c>
      <c r="C66" s="6">
        <f>SUM(D66:J66)</f>
        <v>8539.32</v>
      </c>
      <c r="D66" s="6">
        <v>6797.3</v>
      </c>
      <c r="E66" s="6">
        <v>2.6</v>
      </c>
      <c r="F66" s="6">
        <v>2.8</v>
      </c>
      <c r="G66" s="65">
        <v>1727.62</v>
      </c>
      <c r="H66" s="26">
        <v>3</v>
      </c>
      <c r="I66" s="26">
        <v>3</v>
      </c>
      <c r="J66" s="26">
        <v>3</v>
      </c>
      <c r="K66" s="6"/>
    </row>
    <row r="67" spans="1:11" ht="362.25" x14ac:dyDescent="0.25">
      <c r="A67" s="7">
        <v>63</v>
      </c>
      <c r="B67" s="11" t="s">
        <v>50</v>
      </c>
      <c r="C67" s="6">
        <v>772316</v>
      </c>
      <c r="D67" s="6">
        <v>100251</v>
      </c>
      <c r="E67" s="6">
        <v>108890</v>
      </c>
      <c r="F67" s="6">
        <v>113590</v>
      </c>
      <c r="G67" s="59">
        <v>121015</v>
      </c>
      <c r="H67" s="24">
        <v>121015</v>
      </c>
      <c r="I67" s="24">
        <v>121015</v>
      </c>
      <c r="J67" s="24">
        <v>121015</v>
      </c>
      <c r="K67" s="6" t="s">
        <v>51</v>
      </c>
    </row>
    <row r="68" spans="1:11" ht="15.75" x14ac:dyDescent="0.25">
      <c r="A68" s="7">
        <v>64</v>
      </c>
      <c r="B68" s="11" t="s">
        <v>26</v>
      </c>
      <c r="C68" s="6">
        <v>772316</v>
      </c>
      <c r="D68" s="6">
        <v>100251</v>
      </c>
      <c r="E68" s="6">
        <v>108890</v>
      </c>
      <c r="F68" s="6">
        <v>113590</v>
      </c>
      <c r="G68" s="59">
        <v>121015</v>
      </c>
      <c r="H68" s="24">
        <v>121015</v>
      </c>
      <c r="I68" s="24">
        <v>121015</v>
      </c>
      <c r="J68" s="24">
        <v>121015</v>
      </c>
      <c r="K68" s="6"/>
    </row>
    <row r="69" spans="1:11" ht="157.5" x14ac:dyDescent="0.25">
      <c r="A69" s="7">
        <v>65</v>
      </c>
      <c r="B69" s="11" t="s">
        <v>52</v>
      </c>
      <c r="C69" s="6">
        <v>269027</v>
      </c>
      <c r="D69" s="6">
        <v>37646</v>
      </c>
      <c r="E69" s="6">
        <v>35918</v>
      </c>
      <c r="F69" s="6">
        <v>42493</v>
      </c>
      <c r="G69" s="59">
        <v>37986</v>
      </c>
      <c r="H69" s="24">
        <v>37986</v>
      </c>
      <c r="I69" s="24">
        <v>37986</v>
      </c>
      <c r="J69" s="24">
        <v>37986</v>
      </c>
      <c r="K69" s="6" t="s">
        <v>51</v>
      </c>
    </row>
    <row r="70" spans="1:11" ht="15.75" x14ac:dyDescent="0.25">
      <c r="A70" s="7">
        <v>66</v>
      </c>
      <c r="B70" s="11" t="s">
        <v>36</v>
      </c>
      <c r="C70" s="6">
        <v>269027</v>
      </c>
      <c r="D70" s="6">
        <v>37646</v>
      </c>
      <c r="E70" s="6">
        <v>35918</v>
      </c>
      <c r="F70" s="6">
        <v>42493</v>
      </c>
      <c r="G70" s="59">
        <v>37986</v>
      </c>
      <c r="H70" s="26">
        <v>40147</v>
      </c>
      <c r="I70" s="26">
        <v>40959</v>
      </c>
      <c r="J70" s="26">
        <v>40956</v>
      </c>
      <c r="K70" s="6"/>
    </row>
    <row r="71" spans="1:11" ht="315" x14ac:dyDescent="0.25">
      <c r="A71" s="7">
        <v>67</v>
      </c>
      <c r="B71" s="11" t="s">
        <v>53</v>
      </c>
      <c r="C71" s="6">
        <f t="shared" ref="C71:C82" si="39">SUM(D71:J71)</f>
        <v>277909.00199999998</v>
      </c>
      <c r="D71" s="6">
        <v>34105</v>
      </c>
      <c r="E71" s="6">
        <v>34412</v>
      </c>
      <c r="F71" s="6">
        <v>47989</v>
      </c>
      <c r="G71" s="59">
        <f>G72</f>
        <v>44547.002</v>
      </c>
      <c r="H71" s="24">
        <f>H72</f>
        <v>38952</v>
      </c>
      <c r="I71" s="24">
        <f t="shared" ref="I71:J71" si="40">I72</f>
        <v>38952</v>
      </c>
      <c r="J71" s="24">
        <f t="shared" si="40"/>
        <v>38952</v>
      </c>
      <c r="K71" s="6" t="s">
        <v>54</v>
      </c>
    </row>
    <row r="72" spans="1:11" ht="15.75" x14ac:dyDescent="0.25">
      <c r="A72" s="7">
        <v>68</v>
      </c>
      <c r="B72" s="11" t="s">
        <v>26</v>
      </c>
      <c r="C72" s="6">
        <f t="shared" si="39"/>
        <v>277909.00199999998</v>
      </c>
      <c r="D72" s="6">
        <v>34105</v>
      </c>
      <c r="E72" s="6">
        <v>34412</v>
      </c>
      <c r="F72" s="6">
        <v>47989</v>
      </c>
      <c r="G72" s="69">
        <v>44547.002</v>
      </c>
      <c r="H72" s="26">
        <v>38952</v>
      </c>
      <c r="I72" s="26">
        <v>38952</v>
      </c>
      <c r="J72" s="26">
        <v>38952</v>
      </c>
      <c r="K72" s="6"/>
    </row>
    <row r="73" spans="1:11" ht="63" x14ac:dyDescent="0.25">
      <c r="A73" s="7">
        <v>69</v>
      </c>
      <c r="B73" s="11" t="s">
        <v>55</v>
      </c>
      <c r="C73" s="6">
        <f t="shared" si="39"/>
        <v>36429.379059999992</v>
      </c>
      <c r="D73" s="6">
        <v>4018.28</v>
      </c>
      <c r="E73" s="6">
        <v>4380</v>
      </c>
      <c r="F73" s="6">
        <v>4966.88</v>
      </c>
      <c r="G73" s="59">
        <f>G74</f>
        <v>5307.0249999999996</v>
      </c>
      <c r="H73" s="24">
        <f>H74</f>
        <v>5632.7340599999998</v>
      </c>
      <c r="I73" s="24">
        <f t="shared" ref="I73:J73" si="41">I74</f>
        <v>5914.37</v>
      </c>
      <c r="J73" s="24">
        <f t="shared" si="41"/>
        <v>6210.09</v>
      </c>
      <c r="K73" s="6" t="s">
        <v>56</v>
      </c>
    </row>
    <row r="74" spans="1:11" ht="15.75" x14ac:dyDescent="0.25">
      <c r="A74" s="7">
        <v>70</v>
      </c>
      <c r="B74" s="11" t="s">
        <v>10</v>
      </c>
      <c r="C74" s="6">
        <f t="shared" si="39"/>
        <v>36429.379059999992</v>
      </c>
      <c r="D74" s="6">
        <v>4018.28</v>
      </c>
      <c r="E74" s="6">
        <v>4380</v>
      </c>
      <c r="F74" s="6">
        <v>4966.88</v>
      </c>
      <c r="G74" s="59">
        <v>5307.0249999999996</v>
      </c>
      <c r="H74" s="26">
        <v>5632.7340599999998</v>
      </c>
      <c r="I74" s="26">
        <v>5914.37</v>
      </c>
      <c r="J74" s="26">
        <v>6210.09</v>
      </c>
      <c r="K74" s="6"/>
    </row>
    <row r="75" spans="1:11" ht="63" x14ac:dyDescent="0.25">
      <c r="A75" s="7">
        <v>71</v>
      </c>
      <c r="B75" s="11" t="s">
        <v>57</v>
      </c>
      <c r="C75" s="6">
        <f t="shared" si="39"/>
        <v>9307.6899999999987</v>
      </c>
      <c r="D75" s="6">
        <v>1641</v>
      </c>
      <c r="E75" s="6">
        <v>1441.6</v>
      </c>
      <c r="F75" s="6">
        <v>1654.54</v>
      </c>
      <c r="G75" s="59">
        <f>G76</f>
        <v>1639.75</v>
      </c>
      <c r="H75" s="24">
        <f>H76</f>
        <v>777.2</v>
      </c>
      <c r="I75" s="24">
        <f t="shared" ref="I75:J75" si="42">I76</f>
        <v>1076.8</v>
      </c>
      <c r="J75" s="24">
        <f t="shared" si="42"/>
        <v>1076.8</v>
      </c>
      <c r="K75" s="6" t="s">
        <v>58</v>
      </c>
    </row>
    <row r="76" spans="1:11" ht="15.75" x14ac:dyDescent="0.25">
      <c r="A76" s="7">
        <v>72</v>
      </c>
      <c r="B76" s="11" t="s">
        <v>10</v>
      </c>
      <c r="C76" s="6">
        <f t="shared" si="39"/>
        <v>9307.6939999999995</v>
      </c>
      <c r="D76" s="6">
        <v>1641</v>
      </c>
      <c r="E76" s="6">
        <v>1441.6</v>
      </c>
      <c r="F76" s="6">
        <v>1654.5440000000001</v>
      </c>
      <c r="G76" s="64">
        <v>1639.75</v>
      </c>
      <c r="H76" s="26">
        <v>777.2</v>
      </c>
      <c r="I76" s="26">
        <v>1076.8</v>
      </c>
      <c r="J76" s="26">
        <v>1076.8</v>
      </c>
      <c r="K76" s="13"/>
    </row>
    <row r="77" spans="1:11" ht="94.5" x14ac:dyDescent="0.25">
      <c r="A77" s="7">
        <v>73</v>
      </c>
      <c r="B77" s="11" t="s">
        <v>230</v>
      </c>
      <c r="C77" s="6">
        <f t="shared" si="39"/>
        <v>3735</v>
      </c>
      <c r="D77" s="6">
        <v>500</v>
      </c>
      <c r="E77" s="6">
        <v>450</v>
      </c>
      <c r="F77" s="6">
        <v>470</v>
      </c>
      <c r="G77" s="59">
        <f>G78</f>
        <v>540</v>
      </c>
      <c r="H77" s="24">
        <f>H78</f>
        <v>575</v>
      </c>
      <c r="I77" s="24">
        <f t="shared" ref="I77:J77" si="43">I78</f>
        <v>600</v>
      </c>
      <c r="J77" s="24">
        <f t="shared" si="43"/>
        <v>600</v>
      </c>
      <c r="K77" s="6" t="s">
        <v>60</v>
      </c>
    </row>
    <row r="78" spans="1:11" ht="15.75" x14ac:dyDescent="0.25">
      <c r="A78" s="7">
        <v>74</v>
      </c>
      <c r="B78" s="11" t="s">
        <v>10</v>
      </c>
      <c r="C78" s="6">
        <f t="shared" si="39"/>
        <v>3735</v>
      </c>
      <c r="D78" s="6">
        <v>500</v>
      </c>
      <c r="E78" s="6">
        <v>450</v>
      </c>
      <c r="F78" s="6">
        <v>470</v>
      </c>
      <c r="G78" s="59">
        <v>540</v>
      </c>
      <c r="H78" s="26">
        <v>575</v>
      </c>
      <c r="I78" s="26">
        <v>600</v>
      </c>
      <c r="J78" s="26">
        <v>600</v>
      </c>
      <c r="K78" s="6"/>
    </row>
    <row r="79" spans="1:11" ht="267.75" x14ac:dyDescent="0.25">
      <c r="A79" s="7">
        <v>75</v>
      </c>
      <c r="B79" s="11" t="s">
        <v>61</v>
      </c>
      <c r="C79" s="6">
        <f t="shared" si="39"/>
        <v>1.8000000000000003</v>
      </c>
      <c r="D79" s="6">
        <v>0.2</v>
      </c>
      <c r="E79" s="6">
        <v>0.2</v>
      </c>
      <c r="F79" s="6">
        <v>0.2</v>
      </c>
      <c r="G79" s="59">
        <f>G80</f>
        <v>0.3</v>
      </c>
      <c r="H79" s="24">
        <f>H80</f>
        <v>0.3</v>
      </c>
      <c r="I79" s="24">
        <f t="shared" ref="I79:J79" si="44">I80</f>
        <v>0.3</v>
      </c>
      <c r="J79" s="24">
        <f t="shared" si="44"/>
        <v>0.3</v>
      </c>
      <c r="K79" s="6" t="s">
        <v>62</v>
      </c>
    </row>
    <row r="80" spans="1:11" ht="15.75" x14ac:dyDescent="0.25">
      <c r="A80" s="7">
        <v>76</v>
      </c>
      <c r="B80" s="11" t="s">
        <v>63</v>
      </c>
      <c r="C80" s="6">
        <f t="shared" si="39"/>
        <v>1.8000000000000003</v>
      </c>
      <c r="D80" s="6">
        <v>0.2</v>
      </c>
      <c r="E80" s="6">
        <v>0.2</v>
      </c>
      <c r="F80" s="6">
        <v>0.2</v>
      </c>
      <c r="G80" s="59">
        <v>0.3</v>
      </c>
      <c r="H80" s="24">
        <v>0.3</v>
      </c>
      <c r="I80" s="24">
        <v>0.3</v>
      </c>
      <c r="J80" s="24">
        <v>0.3</v>
      </c>
      <c r="K80" s="6"/>
    </row>
    <row r="81" spans="1:11" ht="173.25" x14ac:dyDescent="0.25">
      <c r="A81" s="7">
        <v>77</v>
      </c>
      <c r="B81" s="11" t="s">
        <v>64</v>
      </c>
      <c r="C81" s="6">
        <f t="shared" si="39"/>
        <v>1824.2</v>
      </c>
      <c r="D81" s="6">
        <v>229.8</v>
      </c>
      <c r="E81" s="6">
        <v>0</v>
      </c>
      <c r="F81" s="6">
        <v>0</v>
      </c>
      <c r="G81" s="59">
        <f>G82</f>
        <v>178.4</v>
      </c>
      <c r="H81" s="24">
        <f>H82</f>
        <v>472</v>
      </c>
      <c r="I81" s="24">
        <f t="shared" ref="I81:J81" si="45">I82</f>
        <v>472</v>
      </c>
      <c r="J81" s="24">
        <f t="shared" si="45"/>
        <v>472</v>
      </c>
      <c r="K81" s="6" t="s">
        <v>65</v>
      </c>
    </row>
    <row r="82" spans="1:11" ht="15.75" x14ac:dyDescent="0.25">
      <c r="A82" s="7">
        <v>78</v>
      </c>
      <c r="B82" s="11" t="s">
        <v>63</v>
      </c>
      <c r="C82" s="6">
        <f t="shared" si="39"/>
        <v>1824.2</v>
      </c>
      <c r="D82" s="6">
        <v>229.8</v>
      </c>
      <c r="E82" s="6">
        <v>0</v>
      </c>
      <c r="F82" s="6">
        <v>0</v>
      </c>
      <c r="G82" s="69">
        <v>178.4</v>
      </c>
      <c r="H82" s="26">
        <v>472</v>
      </c>
      <c r="I82" s="26">
        <v>472</v>
      </c>
      <c r="J82" s="26">
        <v>472</v>
      </c>
      <c r="K82" s="6"/>
    </row>
    <row r="83" spans="1:11" ht="204.75" x14ac:dyDescent="0.25">
      <c r="A83" s="7">
        <v>79</v>
      </c>
      <c r="B83" s="11" t="s">
        <v>66</v>
      </c>
      <c r="C83" s="6">
        <v>1438.4</v>
      </c>
      <c r="D83" s="6">
        <v>1438.4</v>
      </c>
      <c r="E83" s="6">
        <v>0</v>
      </c>
      <c r="F83" s="6">
        <v>0</v>
      </c>
      <c r="G83" s="59">
        <v>0</v>
      </c>
      <c r="H83" s="24">
        <v>0</v>
      </c>
      <c r="I83" s="24">
        <v>0</v>
      </c>
      <c r="J83" s="24">
        <v>0</v>
      </c>
      <c r="K83" s="6" t="s">
        <v>47</v>
      </c>
    </row>
    <row r="84" spans="1:11" ht="15.75" x14ac:dyDescent="0.25">
      <c r="A84" s="7">
        <v>80</v>
      </c>
      <c r="B84" s="11" t="s">
        <v>12</v>
      </c>
      <c r="C84" s="6">
        <v>1438.4</v>
      </c>
      <c r="D84" s="6">
        <v>1438.4</v>
      </c>
      <c r="E84" s="6">
        <v>0</v>
      </c>
      <c r="F84" s="6">
        <v>0</v>
      </c>
      <c r="G84" s="59">
        <v>0</v>
      </c>
      <c r="H84" s="24">
        <v>0</v>
      </c>
      <c r="I84" s="24">
        <v>0</v>
      </c>
      <c r="J84" s="24">
        <v>0</v>
      </c>
      <c r="K84" s="6"/>
    </row>
    <row r="85" spans="1:11" ht="78.75" x14ac:dyDescent="0.25">
      <c r="A85" s="7">
        <v>81</v>
      </c>
      <c r="B85" s="11" t="s">
        <v>67</v>
      </c>
      <c r="C85" s="6">
        <v>1984.15</v>
      </c>
      <c r="D85" s="6">
        <v>1984.15</v>
      </c>
      <c r="E85" s="6">
        <v>0</v>
      </c>
      <c r="F85" s="6">
        <v>0</v>
      </c>
      <c r="G85" s="59">
        <v>0</v>
      </c>
      <c r="H85" s="24">
        <v>0</v>
      </c>
      <c r="I85" s="24">
        <v>0</v>
      </c>
      <c r="J85" s="24">
        <v>0</v>
      </c>
      <c r="K85" s="6" t="s">
        <v>47</v>
      </c>
    </row>
    <row r="86" spans="1:11" ht="15.75" x14ac:dyDescent="0.25">
      <c r="A86" s="7">
        <v>82</v>
      </c>
      <c r="B86" s="11" t="s">
        <v>26</v>
      </c>
      <c r="C86" s="6">
        <v>1984.15</v>
      </c>
      <c r="D86" s="6">
        <v>1984.15</v>
      </c>
      <c r="E86" s="6">
        <v>0</v>
      </c>
      <c r="F86" s="6">
        <v>0</v>
      </c>
      <c r="G86" s="59">
        <v>0</v>
      </c>
      <c r="H86" s="24">
        <v>0</v>
      </c>
      <c r="I86" s="24">
        <v>0</v>
      </c>
      <c r="J86" s="24">
        <v>0</v>
      </c>
      <c r="K86" s="6"/>
    </row>
    <row r="87" spans="1:11" ht="395.25" customHeight="1" x14ac:dyDescent="0.25">
      <c r="A87" s="7">
        <v>83</v>
      </c>
      <c r="B87" s="11" t="s">
        <v>70</v>
      </c>
      <c r="C87" s="6">
        <f>SUM(D87:J87)</f>
        <v>207.9</v>
      </c>
      <c r="D87" s="6">
        <v>0</v>
      </c>
      <c r="E87" s="6">
        <v>0</v>
      </c>
      <c r="F87" s="6">
        <v>35</v>
      </c>
      <c r="G87" s="59">
        <f>G88</f>
        <v>172.9</v>
      </c>
      <c r="H87" s="24">
        <f>H88</f>
        <v>0</v>
      </c>
      <c r="I87" s="24">
        <f t="shared" ref="I87:J87" si="46">I88</f>
        <v>0</v>
      </c>
      <c r="J87" s="24">
        <f t="shared" si="46"/>
        <v>0</v>
      </c>
      <c r="K87" s="6" t="s">
        <v>227</v>
      </c>
    </row>
    <row r="88" spans="1:11" ht="15.75" x14ac:dyDescent="0.25">
      <c r="A88" s="7">
        <v>84</v>
      </c>
      <c r="B88" s="11" t="s">
        <v>12</v>
      </c>
      <c r="C88" s="6">
        <f>SUM(D88:J88)</f>
        <v>207.9</v>
      </c>
      <c r="D88" s="6">
        <v>0</v>
      </c>
      <c r="E88" s="6">
        <v>0</v>
      </c>
      <c r="F88" s="6">
        <v>35</v>
      </c>
      <c r="G88" s="69">
        <v>172.9</v>
      </c>
      <c r="H88" s="26">
        <v>0</v>
      </c>
      <c r="I88" s="26">
        <v>0</v>
      </c>
      <c r="J88" s="26">
        <v>0</v>
      </c>
      <c r="K88" s="6"/>
    </row>
    <row r="89" spans="1:11" ht="15.75" x14ac:dyDescent="0.25">
      <c r="A89" s="7">
        <v>85</v>
      </c>
      <c r="B89" s="152" t="s">
        <v>72</v>
      </c>
      <c r="C89" s="153"/>
      <c r="D89" s="153"/>
      <c r="E89" s="153"/>
      <c r="F89" s="153"/>
      <c r="G89" s="153"/>
      <c r="H89" s="153"/>
      <c r="I89" s="153"/>
      <c r="J89" s="153"/>
      <c r="K89" s="5"/>
    </row>
    <row r="90" spans="1:11" ht="31.5" x14ac:dyDescent="0.25">
      <c r="A90" s="7">
        <v>86</v>
      </c>
      <c r="B90" s="11" t="s">
        <v>73</v>
      </c>
      <c r="C90" s="6">
        <f>SUM(D90:J90)</f>
        <v>794467.21</v>
      </c>
      <c r="D90" s="6">
        <v>99442.92</v>
      </c>
      <c r="E90" s="6">
        <v>99216.3</v>
      </c>
      <c r="F90" s="6">
        <v>89581.34</v>
      </c>
      <c r="G90" s="59">
        <f>G91+G92</f>
        <v>99772.45</v>
      </c>
      <c r="H90" s="24">
        <f>H91+H92</f>
        <v>103204.2</v>
      </c>
      <c r="I90" s="24">
        <f t="shared" ref="I90:J90" si="47">I91+I92</f>
        <v>157709</v>
      </c>
      <c r="J90" s="24">
        <f t="shared" si="47"/>
        <v>145541</v>
      </c>
      <c r="K90" s="6" t="s">
        <v>7</v>
      </c>
    </row>
    <row r="91" spans="1:11" ht="15.75" x14ac:dyDescent="0.25">
      <c r="A91" s="7">
        <v>87</v>
      </c>
      <c r="B91" s="11" t="s">
        <v>9</v>
      </c>
      <c r="C91" s="6">
        <v>0</v>
      </c>
      <c r="D91" s="6">
        <v>0</v>
      </c>
      <c r="E91" s="6">
        <v>0</v>
      </c>
      <c r="F91" s="6">
        <v>0</v>
      </c>
      <c r="G91" s="59">
        <v>0</v>
      </c>
      <c r="H91" s="24">
        <v>0</v>
      </c>
      <c r="I91" s="24">
        <v>0</v>
      </c>
      <c r="J91" s="24">
        <v>0</v>
      </c>
      <c r="K91" s="6" t="s">
        <v>7</v>
      </c>
    </row>
    <row r="92" spans="1:11" ht="15.75" x14ac:dyDescent="0.25">
      <c r="A92" s="7">
        <v>88</v>
      </c>
      <c r="B92" s="11" t="s">
        <v>10</v>
      </c>
      <c r="C92" s="6">
        <f>SUM(D92:J92)</f>
        <v>794467.21</v>
      </c>
      <c r="D92" s="6">
        <v>99442.92</v>
      </c>
      <c r="E92" s="6">
        <v>99216.3</v>
      </c>
      <c r="F92" s="6">
        <v>89581.34</v>
      </c>
      <c r="G92" s="59">
        <f>G96</f>
        <v>99772.45</v>
      </c>
      <c r="H92" s="24">
        <f>H96</f>
        <v>103204.2</v>
      </c>
      <c r="I92" s="24">
        <f t="shared" ref="I92:J92" si="48">I96</f>
        <v>157709</v>
      </c>
      <c r="J92" s="24">
        <f t="shared" si="48"/>
        <v>145541</v>
      </c>
      <c r="K92" s="6" t="s">
        <v>7</v>
      </c>
    </row>
    <row r="93" spans="1:11" ht="15.75" x14ac:dyDescent="0.25">
      <c r="A93" s="7">
        <v>89</v>
      </c>
      <c r="B93" s="145" t="s">
        <v>16</v>
      </c>
      <c r="C93" s="146"/>
      <c r="D93" s="146"/>
      <c r="E93" s="146"/>
      <c r="F93" s="146"/>
      <c r="G93" s="146"/>
      <c r="H93" s="146"/>
      <c r="I93" s="146"/>
      <c r="J93" s="146"/>
      <c r="K93" s="5"/>
    </row>
    <row r="94" spans="1:11" ht="31.5" x14ac:dyDescent="0.25">
      <c r="A94" s="7">
        <v>90</v>
      </c>
      <c r="B94" s="39" t="s">
        <v>74</v>
      </c>
      <c r="C94" s="37">
        <f>SUM(D94:J94)</f>
        <v>794467.21</v>
      </c>
      <c r="D94" s="37">
        <v>99442.92</v>
      </c>
      <c r="E94" s="37">
        <v>99216.3</v>
      </c>
      <c r="F94" s="37">
        <v>89581.34</v>
      </c>
      <c r="G94" s="63">
        <f>G96</f>
        <v>99772.45</v>
      </c>
      <c r="H94" s="40">
        <f>H96</f>
        <v>103204.2</v>
      </c>
      <c r="I94" s="40">
        <f t="shared" ref="I94:J94" si="49">I96</f>
        <v>157709</v>
      </c>
      <c r="J94" s="40">
        <f t="shared" si="49"/>
        <v>145541</v>
      </c>
      <c r="K94" s="6" t="s">
        <v>7</v>
      </c>
    </row>
    <row r="95" spans="1:11" ht="15.75" x14ac:dyDescent="0.25">
      <c r="A95" s="7">
        <v>91</v>
      </c>
      <c r="B95" s="39" t="s">
        <v>9</v>
      </c>
      <c r="C95" s="37">
        <v>0</v>
      </c>
      <c r="D95" s="37">
        <v>0</v>
      </c>
      <c r="E95" s="37">
        <v>0</v>
      </c>
      <c r="F95" s="37">
        <v>0</v>
      </c>
      <c r="G95" s="63">
        <v>0</v>
      </c>
      <c r="H95" s="40">
        <v>0</v>
      </c>
      <c r="I95" s="40">
        <v>0</v>
      </c>
      <c r="J95" s="40">
        <v>0</v>
      </c>
      <c r="K95" s="6" t="s">
        <v>7</v>
      </c>
    </row>
    <row r="96" spans="1:11" ht="15.75" x14ac:dyDescent="0.25">
      <c r="A96" s="7">
        <v>92</v>
      </c>
      <c r="B96" s="39" t="s">
        <v>10</v>
      </c>
      <c r="C96" s="37">
        <f>SUM(D96:J96)</f>
        <v>794467.21</v>
      </c>
      <c r="D96" s="37">
        <v>99442.92</v>
      </c>
      <c r="E96" s="37">
        <v>99216.3</v>
      </c>
      <c r="F96" s="37">
        <v>89581.34</v>
      </c>
      <c r="G96" s="63">
        <f>G98+G100</f>
        <v>99772.45</v>
      </c>
      <c r="H96" s="40">
        <f>H98+H100</f>
        <v>103204.2</v>
      </c>
      <c r="I96" s="40">
        <f t="shared" ref="I96:J96" si="50">I98+I100</f>
        <v>157709</v>
      </c>
      <c r="J96" s="40">
        <f t="shared" si="50"/>
        <v>145541</v>
      </c>
      <c r="K96" s="6" t="s">
        <v>7</v>
      </c>
    </row>
    <row r="97" spans="1:11" ht="94.5" x14ac:dyDescent="0.25">
      <c r="A97" s="7">
        <v>93</v>
      </c>
      <c r="B97" s="11" t="s">
        <v>75</v>
      </c>
      <c r="C97" s="10">
        <f>SUM(D97:J97)</f>
        <v>4949.21</v>
      </c>
      <c r="D97" s="10">
        <v>799.92</v>
      </c>
      <c r="E97" s="10">
        <v>573.29999999999995</v>
      </c>
      <c r="F97" s="10">
        <v>802.34</v>
      </c>
      <c r="G97" s="67">
        <f>G98</f>
        <v>1129.45</v>
      </c>
      <c r="H97" s="25">
        <f>H98</f>
        <v>704.2</v>
      </c>
      <c r="I97" s="25">
        <f t="shared" ref="I97:J97" si="51">I98</f>
        <v>470</v>
      </c>
      <c r="J97" s="25">
        <f t="shared" si="51"/>
        <v>470</v>
      </c>
      <c r="K97" s="6" t="s">
        <v>76</v>
      </c>
    </row>
    <row r="98" spans="1:11" ht="15.75" x14ac:dyDescent="0.25">
      <c r="A98" s="7">
        <v>94</v>
      </c>
      <c r="B98" s="11" t="s">
        <v>10</v>
      </c>
      <c r="C98" s="10">
        <f>SUM(D98:J98)</f>
        <v>4949.21</v>
      </c>
      <c r="D98" s="10">
        <v>799.92</v>
      </c>
      <c r="E98" s="10">
        <v>573.29999999999995</v>
      </c>
      <c r="F98" s="10">
        <v>802.34</v>
      </c>
      <c r="G98" s="64">
        <v>1129.45</v>
      </c>
      <c r="H98" s="26">
        <v>704.2</v>
      </c>
      <c r="I98" s="26">
        <v>470</v>
      </c>
      <c r="J98" s="26">
        <v>470</v>
      </c>
      <c r="K98" s="6"/>
    </row>
    <row r="99" spans="1:11" ht="110.25" x14ac:dyDescent="0.25">
      <c r="A99" s="7">
        <v>95</v>
      </c>
      <c r="B99" s="11" t="s">
        <v>79</v>
      </c>
      <c r="C99" s="10">
        <f>SUM(D99:J99)</f>
        <v>789517.99661999999</v>
      </c>
      <c r="D99" s="10">
        <v>98643</v>
      </c>
      <c r="E99" s="10">
        <v>98642.996620000005</v>
      </c>
      <c r="F99" s="10">
        <v>88779</v>
      </c>
      <c r="G99" s="67">
        <f>G100</f>
        <v>98643</v>
      </c>
      <c r="H99" s="25">
        <f>H100</f>
        <v>102500</v>
      </c>
      <c r="I99" s="25">
        <f t="shared" ref="I99:J99" si="52">I100</f>
        <v>157239</v>
      </c>
      <c r="J99" s="25">
        <f t="shared" si="52"/>
        <v>145071</v>
      </c>
      <c r="K99" s="6" t="s">
        <v>80</v>
      </c>
    </row>
    <row r="100" spans="1:11" ht="15.75" x14ac:dyDescent="0.25">
      <c r="A100" s="7">
        <v>96</v>
      </c>
      <c r="B100" s="11" t="s">
        <v>10</v>
      </c>
      <c r="C100" s="10">
        <f>SUM(D100:J100)</f>
        <v>789517.99661999999</v>
      </c>
      <c r="D100" s="10">
        <v>98643</v>
      </c>
      <c r="E100" s="10">
        <v>98642.996620000005</v>
      </c>
      <c r="F100" s="10">
        <v>88779</v>
      </c>
      <c r="G100" s="68">
        <v>98643</v>
      </c>
      <c r="H100" s="26">
        <v>102500</v>
      </c>
      <c r="I100" s="26">
        <v>157239</v>
      </c>
      <c r="J100" s="26">
        <v>145071</v>
      </c>
      <c r="K100" s="13"/>
    </row>
    <row r="101" spans="1:11" ht="15.75" x14ac:dyDescent="0.25">
      <c r="A101" s="7">
        <v>97</v>
      </c>
      <c r="B101" s="152" t="s">
        <v>81</v>
      </c>
      <c r="C101" s="153"/>
      <c r="D101" s="153"/>
      <c r="E101" s="153"/>
      <c r="F101" s="153"/>
      <c r="G101" s="153"/>
      <c r="H101" s="153"/>
      <c r="I101" s="153"/>
      <c r="J101" s="153"/>
      <c r="K101" s="5"/>
    </row>
    <row r="102" spans="1:11" ht="31.5" x14ac:dyDescent="0.25">
      <c r="A102" s="7">
        <v>98</v>
      </c>
      <c r="B102" s="11" t="s">
        <v>73</v>
      </c>
      <c r="C102" s="6">
        <f>SUM(D102:J102)</f>
        <v>78051.789999999994</v>
      </c>
      <c r="D102" s="6">
        <v>8647.6200000000008</v>
      </c>
      <c r="E102" s="6">
        <v>6406.86</v>
      </c>
      <c r="F102" s="6">
        <v>11416.14</v>
      </c>
      <c r="G102" s="59">
        <f>SUM(G103)</f>
        <v>12388.92</v>
      </c>
      <c r="H102" s="24">
        <f>SUM(H103)</f>
        <v>13217.38</v>
      </c>
      <c r="I102" s="24">
        <f t="shared" ref="I102:J102" si="53">SUM(I103)</f>
        <v>12807.92</v>
      </c>
      <c r="J102" s="24">
        <f t="shared" si="53"/>
        <v>13166.95</v>
      </c>
      <c r="K102" s="6" t="s">
        <v>7</v>
      </c>
    </row>
    <row r="103" spans="1:11" ht="15.75" x14ac:dyDescent="0.25">
      <c r="A103" s="7">
        <v>99</v>
      </c>
      <c r="B103" s="11" t="s">
        <v>10</v>
      </c>
      <c r="C103" s="6">
        <f>SUM(D103:J103)</f>
        <v>78051.789999999994</v>
      </c>
      <c r="D103" s="6">
        <v>8647.6200000000008</v>
      </c>
      <c r="E103" s="6">
        <v>6406.86</v>
      </c>
      <c r="F103" s="6">
        <v>11416.14</v>
      </c>
      <c r="G103" s="59">
        <f>G106</f>
        <v>12388.92</v>
      </c>
      <c r="H103" s="24">
        <f>H106</f>
        <v>13217.38</v>
      </c>
      <c r="I103" s="24">
        <f t="shared" ref="I103:J103" si="54">I106</f>
        <v>12807.92</v>
      </c>
      <c r="J103" s="24">
        <f t="shared" si="54"/>
        <v>13166.95</v>
      </c>
      <c r="K103" s="6" t="s">
        <v>7</v>
      </c>
    </row>
    <row r="104" spans="1:11" ht="15.75" x14ac:dyDescent="0.25">
      <c r="A104" s="7">
        <v>100</v>
      </c>
      <c r="B104" s="145" t="s">
        <v>16</v>
      </c>
      <c r="C104" s="146"/>
      <c r="D104" s="146"/>
      <c r="E104" s="146"/>
      <c r="F104" s="146"/>
      <c r="G104" s="146"/>
      <c r="H104" s="146"/>
      <c r="I104" s="146"/>
      <c r="J104" s="146"/>
      <c r="K104" s="5"/>
    </row>
    <row r="105" spans="1:11" ht="31.5" x14ac:dyDescent="0.25">
      <c r="A105" s="7">
        <v>101</v>
      </c>
      <c r="B105" s="39" t="s">
        <v>45</v>
      </c>
      <c r="C105" s="37">
        <f t="shared" ref="C105:C110" si="55">SUM(D105:J105)</f>
        <v>78051.789999999994</v>
      </c>
      <c r="D105" s="37">
        <v>8647.6200000000008</v>
      </c>
      <c r="E105" s="37">
        <v>6406.86</v>
      </c>
      <c r="F105" s="37">
        <v>11416.14</v>
      </c>
      <c r="G105" s="63">
        <f>G106</f>
        <v>12388.92</v>
      </c>
      <c r="H105" s="40">
        <f>H106</f>
        <v>13217.38</v>
      </c>
      <c r="I105" s="40">
        <f t="shared" ref="I105:J105" si="56">I106</f>
        <v>12807.92</v>
      </c>
      <c r="J105" s="40">
        <f t="shared" si="56"/>
        <v>13166.95</v>
      </c>
      <c r="K105" s="6" t="s">
        <v>7</v>
      </c>
    </row>
    <row r="106" spans="1:11" ht="15.75" x14ac:dyDescent="0.25">
      <c r="A106" s="7">
        <v>102</v>
      </c>
      <c r="B106" s="39" t="s">
        <v>10</v>
      </c>
      <c r="C106" s="37">
        <f t="shared" si="55"/>
        <v>78051.789999999994</v>
      </c>
      <c r="D106" s="37">
        <v>8647.6200000000008</v>
      </c>
      <c r="E106" s="37">
        <v>6406.86</v>
      </c>
      <c r="F106" s="37">
        <v>11416.14</v>
      </c>
      <c r="G106" s="63">
        <f>G108+G110</f>
        <v>12388.92</v>
      </c>
      <c r="H106" s="40">
        <f>H108+H110</f>
        <v>13217.38</v>
      </c>
      <c r="I106" s="40">
        <f t="shared" ref="I106:J106" si="57">I108+I110</f>
        <v>12807.92</v>
      </c>
      <c r="J106" s="40">
        <f t="shared" si="57"/>
        <v>13166.95</v>
      </c>
      <c r="K106" s="6" t="s">
        <v>7</v>
      </c>
    </row>
    <row r="107" spans="1:11" ht="157.5" x14ac:dyDescent="0.25">
      <c r="A107" s="7">
        <v>103</v>
      </c>
      <c r="B107" s="11" t="s">
        <v>82</v>
      </c>
      <c r="C107" s="6">
        <f t="shared" si="55"/>
        <v>19165.106</v>
      </c>
      <c r="D107" s="6">
        <v>3779.72</v>
      </c>
      <c r="E107" s="6">
        <v>1546.856</v>
      </c>
      <c r="F107" s="6">
        <v>3772.55</v>
      </c>
      <c r="G107" s="59">
        <f>G108</f>
        <v>2665.78</v>
      </c>
      <c r="H107" s="24">
        <f>H108</f>
        <v>3065</v>
      </c>
      <c r="I107" s="24">
        <f t="shared" ref="I107:J107" si="58">I108</f>
        <v>2248.1</v>
      </c>
      <c r="J107" s="24">
        <f t="shared" si="58"/>
        <v>2087.1</v>
      </c>
      <c r="K107" s="6" t="s">
        <v>83</v>
      </c>
    </row>
    <row r="108" spans="1:11" ht="15.75" x14ac:dyDescent="0.25">
      <c r="A108" s="7">
        <v>104</v>
      </c>
      <c r="B108" s="11" t="s">
        <v>10</v>
      </c>
      <c r="C108" s="6">
        <f t="shared" si="55"/>
        <v>19165.106</v>
      </c>
      <c r="D108" s="6">
        <v>3779.72</v>
      </c>
      <c r="E108" s="6">
        <v>1546.856</v>
      </c>
      <c r="F108" s="6">
        <v>3772.55</v>
      </c>
      <c r="G108" s="64">
        <v>2665.78</v>
      </c>
      <c r="H108" s="31">
        <v>3065</v>
      </c>
      <c r="I108" s="26">
        <v>2248.1</v>
      </c>
      <c r="J108" s="26">
        <v>2087.1</v>
      </c>
      <c r="K108" s="6"/>
    </row>
    <row r="109" spans="1:11" ht="110.25" x14ac:dyDescent="0.25">
      <c r="A109" s="7">
        <v>105</v>
      </c>
      <c r="B109" s="11" t="s">
        <v>84</v>
      </c>
      <c r="C109" s="6">
        <f t="shared" si="55"/>
        <v>58886.679999999993</v>
      </c>
      <c r="D109" s="6">
        <v>4867.8999999999996</v>
      </c>
      <c r="E109" s="6">
        <v>4860</v>
      </c>
      <c r="F109" s="6">
        <v>7643.59</v>
      </c>
      <c r="G109" s="59">
        <f>G110</f>
        <v>9723.14</v>
      </c>
      <c r="H109" s="24">
        <f>H110</f>
        <v>10152.379999999999</v>
      </c>
      <c r="I109" s="24">
        <f t="shared" ref="I109:J109" si="59">I110</f>
        <v>10559.82</v>
      </c>
      <c r="J109" s="24">
        <f t="shared" si="59"/>
        <v>11079.85</v>
      </c>
      <c r="K109" s="6" t="s">
        <v>85</v>
      </c>
    </row>
    <row r="110" spans="1:11" ht="15.75" x14ac:dyDescent="0.25">
      <c r="A110" s="7">
        <v>106</v>
      </c>
      <c r="B110" s="11" t="s">
        <v>10</v>
      </c>
      <c r="C110" s="6">
        <f t="shared" si="55"/>
        <v>58886.679999999993</v>
      </c>
      <c r="D110" s="6">
        <v>4867.8999999999996</v>
      </c>
      <c r="E110" s="6">
        <v>4860</v>
      </c>
      <c r="F110" s="6">
        <v>7643.59</v>
      </c>
      <c r="G110" s="64">
        <v>9723.14</v>
      </c>
      <c r="H110" s="26">
        <v>10152.379999999999</v>
      </c>
      <c r="I110" s="26">
        <v>10559.82</v>
      </c>
      <c r="J110" s="26">
        <v>11079.85</v>
      </c>
      <c r="K110" s="13"/>
    </row>
    <row r="111" spans="1:11" ht="15.75" x14ac:dyDescent="0.25">
      <c r="A111" s="7">
        <v>107</v>
      </c>
      <c r="B111" s="152" t="s">
        <v>86</v>
      </c>
      <c r="C111" s="153"/>
      <c r="D111" s="153"/>
      <c r="E111" s="153"/>
      <c r="F111" s="153"/>
      <c r="G111" s="153"/>
      <c r="H111" s="153"/>
      <c r="I111" s="153"/>
      <c r="J111" s="153"/>
      <c r="K111" s="5"/>
    </row>
    <row r="112" spans="1:11" ht="31.5" x14ac:dyDescent="0.25">
      <c r="A112" s="7">
        <v>108</v>
      </c>
      <c r="B112" s="11" t="s">
        <v>73</v>
      </c>
      <c r="C112" s="6">
        <f>SUM(D112:J112)</f>
        <v>1026538.68645</v>
      </c>
      <c r="D112" s="6">
        <v>39090.800000000003</v>
      </c>
      <c r="E112" s="6">
        <v>197567.93</v>
      </c>
      <c r="F112" s="6">
        <v>382502.83</v>
      </c>
      <c r="G112" s="59">
        <f>G113+G114</f>
        <v>269305.26645</v>
      </c>
      <c r="H112" s="24">
        <f>H113+H114</f>
        <v>53000</v>
      </c>
      <c r="I112" s="24">
        <f t="shared" ref="I112:J112" si="60">I113+I114</f>
        <v>40356.199999999997</v>
      </c>
      <c r="J112" s="24">
        <f t="shared" si="60"/>
        <v>44715.66</v>
      </c>
      <c r="K112" s="6" t="s">
        <v>7</v>
      </c>
    </row>
    <row r="113" spans="1:11" ht="15.75" x14ac:dyDescent="0.25">
      <c r="A113" s="7">
        <v>109</v>
      </c>
      <c r="B113" s="11" t="s">
        <v>9</v>
      </c>
      <c r="C113" s="6">
        <f>SUM(D113:J113)</f>
        <v>648013.15487999993</v>
      </c>
      <c r="D113" s="6">
        <v>28651.56</v>
      </c>
      <c r="E113" s="6">
        <v>146133.76999999999</v>
      </c>
      <c r="F113" s="6">
        <v>297911.51</v>
      </c>
      <c r="G113" s="59">
        <f>G117</f>
        <v>175316.31487999999</v>
      </c>
      <c r="H113" s="24">
        <f>H117</f>
        <v>0</v>
      </c>
      <c r="I113" s="24">
        <f t="shared" ref="I113:J113" si="61">I117</f>
        <v>0</v>
      </c>
      <c r="J113" s="24">
        <f t="shared" si="61"/>
        <v>0</v>
      </c>
      <c r="K113" s="6" t="s">
        <v>7</v>
      </c>
    </row>
    <row r="114" spans="1:11" ht="15.75" x14ac:dyDescent="0.25">
      <c r="A114" s="7">
        <v>110</v>
      </c>
      <c r="B114" s="11" t="s">
        <v>10</v>
      </c>
      <c r="C114" s="6">
        <f>SUM(D114:J114)</f>
        <v>378525.53156999999</v>
      </c>
      <c r="D114" s="6">
        <v>10439.24</v>
      </c>
      <c r="E114" s="6">
        <v>51434.16</v>
      </c>
      <c r="F114" s="6">
        <v>84591.32</v>
      </c>
      <c r="G114" s="59">
        <f>G118+G136</f>
        <v>93988.951570000005</v>
      </c>
      <c r="H114" s="24">
        <f>H118+H136</f>
        <v>53000</v>
      </c>
      <c r="I114" s="24">
        <f t="shared" ref="I114:J114" si="62">I118+I136</f>
        <v>40356.199999999997</v>
      </c>
      <c r="J114" s="24">
        <f t="shared" si="62"/>
        <v>44715.66</v>
      </c>
      <c r="K114" s="6" t="s">
        <v>7</v>
      </c>
    </row>
    <row r="115" spans="1:11" ht="15.75" x14ac:dyDescent="0.25">
      <c r="A115" s="7">
        <v>111</v>
      </c>
      <c r="B115" s="155" t="s">
        <v>87</v>
      </c>
      <c r="C115" s="156"/>
      <c r="D115" s="156"/>
      <c r="E115" s="156"/>
      <c r="F115" s="156"/>
      <c r="G115" s="156"/>
      <c r="H115" s="156"/>
      <c r="I115" s="156"/>
      <c r="J115" s="156"/>
      <c r="K115" s="5"/>
    </row>
    <row r="116" spans="1:11" ht="47.25" x14ac:dyDescent="0.25">
      <c r="A116" s="7">
        <v>112</v>
      </c>
      <c r="B116" s="44" t="s">
        <v>88</v>
      </c>
      <c r="C116" s="42">
        <f>SUM(D116:J116)</f>
        <v>1005980.5315499998</v>
      </c>
      <c r="D116" s="42">
        <v>36425.050000000003</v>
      </c>
      <c r="E116" s="42">
        <v>185929.64</v>
      </c>
      <c r="F116" s="42">
        <v>382006.72</v>
      </c>
      <c r="G116" s="61">
        <f>G117+G118</f>
        <v>268010.99455</v>
      </c>
      <c r="H116" s="45">
        <f>H117+H118</f>
        <v>48536.267</v>
      </c>
      <c r="I116" s="45">
        <f t="shared" ref="I116:J116" si="63">I117+I118</f>
        <v>40356.199999999997</v>
      </c>
      <c r="J116" s="45">
        <f t="shared" si="63"/>
        <v>44715.66</v>
      </c>
      <c r="K116" s="6" t="s">
        <v>7</v>
      </c>
    </row>
    <row r="117" spans="1:11" ht="15.75" x14ac:dyDescent="0.25">
      <c r="A117" s="7">
        <v>113</v>
      </c>
      <c r="B117" s="44" t="s">
        <v>9</v>
      </c>
      <c r="C117" s="42">
        <f>SUM(D117:J117)</f>
        <v>648013.14487999992</v>
      </c>
      <c r="D117" s="42">
        <v>28651.56</v>
      </c>
      <c r="E117" s="42">
        <v>146133.76999999999</v>
      </c>
      <c r="F117" s="42">
        <v>297911.5</v>
      </c>
      <c r="G117" s="61">
        <f>G121</f>
        <v>175316.31487999999</v>
      </c>
      <c r="H117" s="45">
        <f>H121</f>
        <v>0</v>
      </c>
      <c r="I117" s="45">
        <f t="shared" ref="I117:J117" si="64">I121</f>
        <v>0</v>
      </c>
      <c r="J117" s="45">
        <f t="shared" si="64"/>
        <v>0</v>
      </c>
      <c r="K117" s="6" t="s">
        <v>7</v>
      </c>
    </row>
    <row r="118" spans="1:11" ht="15.75" x14ac:dyDescent="0.25">
      <c r="A118" s="7">
        <v>114</v>
      </c>
      <c r="B118" s="44" t="s">
        <v>10</v>
      </c>
      <c r="C118" s="42">
        <f>SUM(D118:J118)</f>
        <v>357967.37667000003</v>
      </c>
      <c r="D118" s="42">
        <v>7773.49</v>
      </c>
      <c r="E118" s="42">
        <v>39795.870000000003</v>
      </c>
      <c r="F118" s="42">
        <v>84095.21</v>
      </c>
      <c r="G118" s="61">
        <f>G122</f>
        <v>92694.679669999998</v>
      </c>
      <c r="H118" s="45">
        <f>H122</f>
        <v>48536.267</v>
      </c>
      <c r="I118" s="45">
        <f t="shared" ref="I118:J118" si="65">I122</f>
        <v>40356.199999999997</v>
      </c>
      <c r="J118" s="45">
        <f t="shared" si="65"/>
        <v>44715.66</v>
      </c>
      <c r="K118" s="6" t="s">
        <v>7</v>
      </c>
    </row>
    <row r="119" spans="1:11" ht="15.75" x14ac:dyDescent="0.25">
      <c r="A119" s="7">
        <v>115</v>
      </c>
      <c r="B119" s="158" t="s">
        <v>89</v>
      </c>
      <c r="C119" s="159"/>
      <c r="D119" s="159"/>
      <c r="E119" s="159"/>
      <c r="F119" s="159"/>
      <c r="G119" s="159"/>
      <c r="H119" s="159"/>
      <c r="I119" s="159"/>
      <c r="J119" s="159"/>
      <c r="K119" s="5"/>
    </row>
    <row r="120" spans="1:11" ht="63" x14ac:dyDescent="0.25">
      <c r="A120" s="7">
        <v>116</v>
      </c>
      <c r="B120" s="11" t="s">
        <v>90</v>
      </c>
      <c r="C120" s="6">
        <f t="shared" ref="C120:C133" si="66">SUM(D120:J120)</f>
        <v>1005980.5315499998</v>
      </c>
      <c r="D120" s="6">
        <v>36425.050000000003</v>
      </c>
      <c r="E120" s="6">
        <v>185929.64</v>
      </c>
      <c r="F120" s="6">
        <v>382006.72</v>
      </c>
      <c r="G120" s="59">
        <f>G121+G122</f>
        <v>268010.99455</v>
      </c>
      <c r="H120" s="24">
        <f>H121+H122</f>
        <v>48536.267</v>
      </c>
      <c r="I120" s="24">
        <f t="shared" ref="I120:J120" si="67">I121+I122</f>
        <v>40356.199999999997</v>
      </c>
      <c r="J120" s="24">
        <f t="shared" si="67"/>
        <v>44715.66</v>
      </c>
      <c r="K120" s="6" t="s">
        <v>7</v>
      </c>
    </row>
    <row r="121" spans="1:11" ht="15.75" x14ac:dyDescent="0.25">
      <c r="A121" s="7">
        <v>117</v>
      </c>
      <c r="B121" s="11" t="s">
        <v>9</v>
      </c>
      <c r="C121" s="6">
        <f t="shared" si="66"/>
        <v>648013.15487999993</v>
      </c>
      <c r="D121" s="6">
        <v>28651.56</v>
      </c>
      <c r="E121" s="6">
        <v>146133.76999999999</v>
      </c>
      <c r="F121" s="6">
        <v>297911.51</v>
      </c>
      <c r="G121" s="59">
        <f>G130+G132</f>
        <v>175316.31487999999</v>
      </c>
      <c r="H121" s="24">
        <f>H130+H132</f>
        <v>0</v>
      </c>
      <c r="I121" s="24">
        <f t="shared" ref="I121:J121" si="68">I130+I132</f>
        <v>0</v>
      </c>
      <c r="J121" s="24">
        <f t="shared" si="68"/>
        <v>0</v>
      </c>
      <c r="K121" s="6" t="s">
        <v>7</v>
      </c>
    </row>
    <row r="122" spans="1:11" ht="15.75" x14ac:dyDescent="0.25">
      <c r="A122" s="7">
        <v>118</v>
      </c>
      <c r="B122" s="11" t="s">
        <v>10</v>
      </c>
      <c r="C122" s="6">
        <f t="shared" si="66"/>
        <v>357967.37667000003</v>
      </c>
      <c r="D122" s="6">
        <v>7773.49</v>
      </c>
      <c r="E122" s="6">
        <v>39795.870000000003</v>
      </c>
      <c r="F122" s="6">
        <v>84095.21</v>
      </c>
      <c r="G122" s="59">
        <f>G133</f>
        <v>92694.679669999998</v>
      </c>
      <c r="H122" s="24">
        <f>H133</f>
        <v>48536.267</v>
      </c>
      <c r="I122" s="24">
        <f t="shared" ref="I122:J122" si="69">I133</f>
        <v>40356.199999999997</v>
      </c>
      <c r="J122" s="24">
        <f t="shared" si="69"/>
        <v>44715.66</v>
      </c>
      <c r="K122" s="6" t="s">
        <v>7</v>
      </c>
    </row>
    <row r="123" spans="1:11" ht="94.5" x14ac:dyDescent="0.25">
      <c r="A123" s="7">
        <v>119</v>
      </c>
      <c r="B123" s="11" t="s">
        <v>91</v>
      </c>
      <c r="C123" s="6">
        <f t="shared" si="66"/>
        <v>46877.24</v>
      </c>
      <c r="D123" s="6">
        <v>7773.49</v>
      </c>
      <c r="E123" s="6">
        <v>39103.75</v>
      </c>
      <c r="F123" s="6">
        <v>0</v>
      </c>
      <c r="G123" s="59">
        <v>0</v>
      </c>
      <c r="H123" s="24">
        <v>0</v>
      </c>
      <c r="I123" s="24">
        <v>0</v>
      </c>
      <c r="J123" s="24">
        <v>0</v>
      </c>
      <c r="K123" s="6" t="s">
        <v>92</v>
      </c>
    </row>
    <row r="124" spans="1:11" ht="15.75" x14ac:dyDescent="0.25">
      <c r="A124" s="7">
        <v>120</v>
      </c>
      <c r="B124" s="11" t="s">
        <v>10</v>
      </c>
      <c r="C124" s="6">
        <f t="shared" si="66"/>
        <v>46877.24</v>
      </c>
      <c r="D124" s="6">
        <v>7773.49</v>
      </c>
      <c r="E124" s="6">
        <v>39103.75</v>
      </c>
      <c r="F124" s="6">
        <v>0</v>
      </c>
      <c r="G124" s="59">
        <v>0</v>
      </c>
      <c r="H124" s="24">
        <v>0</v>
      </c>
      <c r="I124" s="24">
        <v>0</v>
      </c>
      <c r="J124" s="24">
        <v>0</v>
      </c>
      <c r="K124" s="13"/>
    </row>
    <row r="125" spans="1:11" ht="220.5" x14ac:dyDescent="0.25">
      <c r="A125" s="7">
        <v>121</v>
      </c>
      <c r="B125" s="11" t="s">
        <v>93</v>
      </c>
      <c r="C125" s="6">
        <f t="shared" si="66"/>
        <v>22229.96</v>
      </c>
      <c r="D125" s="6">
        <v>22229.96</v>
      </c>
      <c r="E125" s="6">
        <v>0</v>
      </c>
      <c r="F125" s="6">
        <v>0</v>
      </c>
      <c r="G125" s="59">
        <v>0</v>
      </c>
      <c r="H125" s="24">
        <v>0</v>
      </c>
      <c r="I125" s="24">
        <v>0</v>
      </c>
      <c r="J125" s="24">
        <v>0</v>
      </c>
      <c r="K125" s="6" t="s">
        <v>92</v>
      </c>
    </row>
    <row r="126" spans="1:11" ht="15.75" x14ac:dyDescent="0.25">
      <c r="A126" s="7">
        <v>122</v>
      </c>
      <c r="B126" s="11" t="s">
        <v>26</v>
      </c>
      <c r="C126" s="6">
        <f t="shared" si="66"/>
        <v>22229.96</v>
      </c>
      <c r="D126" s="6">
        <v>22229.96</v>
      </c>
      <c r="E126" s="6">
        <v>0</v>
      </c>
      <c r="F126" s="6">
        <v>0</v>
      </c>
      <c r="G126" s="59">
        <v>0</v>
      </c>
      <c r="H126" s="24">
        <v>0</v>
      </c>
      <c r="I126" s="24">
        <v>0</v>
      </c>
      <c r="J126" s="24">
        <v>0</v>
      </c>
      <c r="K126" s="6"/>
    </row>
    <row r="127" spans="1:11" ht="141.75" x14ac:dyDescent="0.25">
      <c r="A127" s="7">
        <v>123</v>
      </c>
      <c r="B127" s="11" t="s">
        <v>94</v>
      </c>
      <c r="C127" s="6">
        <f t="shared" si="66"/>
        <v>6421.6</v>
      </c>
      <c r="D127" s="6">
        <v>6421.6</v>
      </c>
      <c r="E127" s="6">
        <v>0</v>
      </c>
      <c r="F127" s="6">
        <v>0</v>
      </c>
      <c r="G127" s="59">
        <v>0</v>
      </c>
      <c r="H127" s="24">
        <v>0</v>
      </c>
      <c r="I127" s="24">
        <v>0</v>
      </c>
      <c r="J127" s="24">
        <v>0</v>
      </c>
      <c r="K127" s="6" t="s">
        <v>92</v>
      </c>
    </row>
    <row r="128" spans="1:11" ht="15.75" x14ac:dyDescent="0.25">
      <c r="A128" s="7">
        <v>124</v>
      </c>
      <c r="B128" s="11" t="s">
        <v>26</v>
      </c>
      <c r="C128" s="6">
        <f t="shared" si="66"/>
        <v>6421.6</v>
      </c>
      <c r="D128" s="6">
        <v>6421.6</v>
      </c>
      <c r="E128" s="6">
        <v>0</v>
      </c>
      <c r="F128" s="6">
        <v>0</v>
      </c>
      <c r="G128" s="59">
        <v>0</v>
      </c>
      <c r="H128" s="24">
        <v>0</v>
      </c>
      <c r="I128" s="24">
        <v>0</v>
      </c>
      <c r="J128" s="24">
        <v>0</v>
      </c>
      <c r="K128" s="13"/>
    </row>
    <row r="129" spans="1:11" ht="236.25" x14ac:dyDescent="0.25">
      <c r="A129" s="7">
        <v>125</v>
      </c>
      <c r="B129" s="11" t="s">
        <v>96</v>
      </c>
      <c r="C129" s="6">
        <f t="shared" si="66"/>
        <v>349123.37877999997</v>
      </c>
      <c r="D129" s="6">
        <v>0</v>
      </c>
      <c r="E129" s="6">
        <v>59119.22</v>
      </c>
      <c r="F129" s="6">
        <v>169800.36</v>
      </c>
      <c r="G129" s="59">
        <f>G130</f>
        <v>120203.79878</v>
      </c>
      <c r="H129" s="24">
        <f>H130</f>
        <v>0</v>
      </c>
      <c r="I129" s="24">
        <f t="shared" ref="I129:J129" si="70">I130</f>
        <v>0</v>
      </c>
      <c r="J129" s="24">
        <f t="shared" si="70"/>
        <v>0</v>
      </c>
      <c r="K129" s="6" t="s">
        <v>92</v>
      </c>
    </row>
    <row r="130" spans="1:11" ht="15.75" x14ac:dyDescent="0.25">
      <c r="A130" s="7">
        <v>126</v>
      </c>
      <c r="B130" s="11" t="s">
        <v>63</v>
      </c>
      <c r="C130" s="6">
        <f t="shared" si="66"/>
        <v>349123.37877999997</v>
      </c>
      <c r="D130" s="6">
        <v>0</v>
      </c>
      <c r="E130" s="6">
        <v>59119.22</v>
      </c>
      <c r="F130" s="6">
        <v>169800.36</v>
      </c>
      <c r="G130" s="59">
        <v>120203.79878</v>
      </c>
      <c r="H130" s="75">
        <v>0</v>
      </c>
      <c r="I130" s="75">
        <v>0</v>
      </c>
      <c r="J130" s="75">
        <v>0</v>
      </c>
      <c r="K130" s="6"/>
    </row>
    <row r="131" spans="1:11" ht="141.75" x14ac:dyDescent="0.25">
      <c r="A131" s="7">
        <v>127</v>
      </c>
      <c r="B131" s="11" t="s">
        <v>97</v>
      </c>
      <c r="C131" s="51">
        <f t="shared" si="66"/>
        <v>581328.35277</v>
      </c>
      <c r="D131" s="6">
        <v>0</v>
      </c>
      <c r="E131" s="6">
        <v>87706.67</v>
      </c>
      <c r="F131" s="6">
        <v>212206.36</v>
      </c>
      <c r="G131" s="59">
        <f>G132+G133</f>
        <v>147807.19576999999</v>
      </c>
      <c r="H131" s="51">
        <f>H132+H133</f>
        <v>48536.267</v>
      </c>
      <c r="I131" s="51">
        <f t="shared" ref="I131:J131" si="71">I132+I133</f>
        <v>40356.199999999997</v>
      </c>
      <c r="J131" s="51">
        <f t="shared" si="71"/>
        <v>44715.66</v>
      </c>
      <c r="K131" s="6" t="s">
        <v>92</v>
      </c>
    </row>
    <row r="132" spans="1:11" ht="15.75" x14ac:dyDescent="0.25">
      <c r="A132" s="7">
        <v>128</v>
      </c>
      <c r="B132" s="11" t="s">
        <v>63</v>
      </c>
      <c r="C132" s="6">
        <f t="shared" si="66"/>
        <v>270238.21610000002</v>
      </c>
      <c r="D132" s="6">
        <v>0</v>
      </c>
      <c r="E132" s="6">
        <v>87014.55</v>
      </c>
      <c r="F132" s="6">
        <v>128111.15</v>
      </c>
      <c r="G132" s="59">
        <v>55112.516100000001</v>
      </c>
      <c r="H132" s="24">
        <v>0</v>
      </c>
      <c r="I132" s="24">
        <v>0</v>
      </c>
      <c r="J132" s="24">
        <v>0</v>
      </c>
      <c r="K132" s="13"/>
    </row>
    <row r="133" spans="1:11" ht="15.75" x14ac:dyDescent="0.25">
      <c r="A133" s="7">
        <v>129</v>
      </c>
      <c r="B133" s="11" t="s">
        <v>98</v>
      </c>
      <c r="C133" s="6">
        <f t="shared" si="66"/>
        <v>311090.13667000004</v>
      </c>
      <c r="D133" s="6">
        <v>0</v>
      </c>
      <c r="E133" s="6">
        <v>692.12</v>
      </c>
      <c r="F133" s="6">
        <v>84095.21</v>
      </c>
      <c r="G133" s="77">
        <v>92694.679669999998</v>
      </c>
      <c r="H133" s="75">
        <v>48536.267</v>
      </c>
      <c r="I133" s="26">
        <v>40356.199999999997</v>
      </c>
      <c r="J133" s="26">
        <v>44715.66</v>
      </c>
      <c r="K133" s="13"/>
    </row>
    <row r="134" spans="1:11" ht="15.75" x14ac:dyDescent="0.25">
      <c r="A134" s="7">
        <v>130</v>
      </c>
      <c r="B134" s="145" t="s">
        <v>99</v>
      </c>
      <c r="C134" s="146"/>
      <c r="D134" s="146"/>
      <c r="E134" s="146"/>
      <c r="F134" s="146"/>
      <c r="G134" s="146"/>
      <c r="H134" s="146"/>
      <c r="I134" s="146"/>
      <c r="J134" s="146"/>
      <c r="K134" s="13"/>
    </row>
    <row r="135" spans="1:11" ht="31.5" x14ac:dyDescent="0.25">
      <c r="A135" s="7">
        <v>131</v>
      </c>
      <c r="B135" s="39" t="s">
        <v>100</v>
      </c>
      <c r="C135" s="37">
        <f t="shared" ref="C135:C140" si="72">SUM(D135:J135)</f>
        <v>20558.154900000001</v>
      </c>
      <c r="D135" s="37">
        <v>2665.75</v>
      </c>
      <c r="E135" s="37">
        <v>11638.29</v>
      </c>
      <c r="F135" s="37">
        <v>496.11</v>
      </c>
      <c r="G135" s="63">
        <f>G136</f>
        <v>1294.2719</v>
      </c>
      <c r="H135" s="40">
        <f>H136</f>
        <v>4463.7330000000002</v>
      </c>
      <c r="I135" s="40">
        <f t="shared" ref="I135:J135" si="73">I136</f>
        <v>0</v>
      </c>
      <c r="J135" s="40">
        <f t="shared" si="73"/>
        <v>0</v>
      </c>
      <c r="K135" s="6" t="s">
        <v>7</v>
      </c>
    </row>
    <row r="136" spans="1:11" ht="15.75" x14ac:dyDescent="0.25">
      <c r="A136" s="7">
        <v>132</v>
      </c>
      <c r="B136" s="39" t="s">
        <v>10</v>
      </c>
      <c r="C136" s="37">
        <f t="shared" si="72"/>
        <v>20558.154900000001</v>
      </c>
      <c r="D136" s="37">
        <v>2665.75</v>
      </c>
      <c r="E136" s="37">
        <v>11638.29</v>
      </c>
      <c r="F136" s="37">
        <v>496.11</v>
      </c>
      <c r="G136" s="63">
        <f>G140</f>
        <v>1294.2719</v>
      </c>
      <c r="H136" s="40">
        <f>H140</f>
        <v>4463.7330000000002</v>
      </c>
      <c r="I136" s="40">
        <f t="shared" ref="I136:J136" si="74">I140</f>
        <v>0</v>
      </c>
      <c r="J136" s="40">
        <f t="shared" si="74"/>
        <v>0</v>
      </c>
      <c r="K136" s="6" t="s">
        <v>7</v>
      </c>
    </row>
    <row r="137" spans="1:11" ht="94.5" x14ac:dyDescent="0.25">
      <c r="A137" s="7">
        <v>133</v>
      </c>
      <c r="B137" s="11" t="s">
        <v>101</v>
      </c>
      <c r="C137" s="6">
        <f t="shared" si="72"/>
        <v>14800.152</v>
      </c>
      <c r="D137" s="6">
        <v>2665.75</v>
      </c>
      <c r="E137" s="6">
        <v>11638.294</v>
      </c>
      <c r="F137" s="6">
        <v>496.108</v>
      </c>
      <c r="G137" s="59">
        <v>0</v>
      </c>
      <c r="H137" s="24">
        <v>0</v>
      </c>
      <c r="I137" s="24">
        <v>0</v>
      </c>
      <c r="J137" s="24">
        <v>0</v>
      </c>
      <c r="K137" s="6" t="s">
        <v>92</v>
      </c>
    </row>
    <row r="138" spans="1:11" ht="15.75" x14ac:dyDescent="0.25">
      <c r="A138" s="7">
        <v>134</v>
      </c>
      <c r="B138" s="11" t="s">
        <v>10</v>
      </c>
      <c r="C138" s="6">
        <f t="shared" si="72"/>
        <v>14800.152</v>
      </c>
      <c r="D138" s="6">
        <v>2665.75</v>
      </c>
      <c r="E138" s="6">
        <v>11638.294</v>
      </c>
      <c r="F138" s="6">
        <v>496.108</v>
      </c>
      <c r="G138" s="59">
        <v>0</v>
      </c>
      <c r="H138" s="24">
        <v>0</v>
      </c>
      <c r="I138" s="24">
        <v>0</v>
      </c>
      <c r="J138" s="24">
        <v>0</v>
      </c>
      <c r="K138" s="6"/>
    </row>
    <row r="139" spans="1:11" ht="47.25" x14ac:dyDescent="0.25">
      <c r="A139" s="7">
        <v>135</v>
      </c>
      <c r="B139" s="11" t="s">
        <v>95</v>
      </c>
      <c r="C139" s="6">
        <f t="shared" si="72"/>
        <v>5758.0048999999999</v>
      </c>
      <c r="D139" s="6">
        <v>0</v>
      </c>
      <c r="E139" s="6">
        <v>0</v>
      </c>
      <c r="F139" s="6">
        <v>0</v>
      </c>
      <c r="G139" s="59">
        <f>G140</f>
        <v>1294.2719</v>
      </c>
      <c r="H139" s="24">
        <f>H140</f>
        <v>4463.7330000000002</v>
      </c>
      <c r="I139" s="24">
        <f t="shared" ref="I139:J139" si="75">I140</f>
        <v>0</v>
      </c>
      <c r="J139" s="24">
        <f t="shared" si="75"/>
        <v>0</v>
      </c>
      <c r="K139" s="6" t="s">
        <v>92</v>
      </c>
    </row>
    <row r="140" spans="1:11" ht="15.75" x14ac:dyDescent="0.25">
      <c r="A140" s="7">
        <v>136</v>
      </c>
      <c r="B140" s="11" t="s">
        <v>25</v>
      </c>
      <c r="C140" s="6">
        <f t="shared" si="72"/>
        <v>5758.0048999999999</v>
      </c>
      <c r="D140" s="6">
        <v>0</v>
      </c>
      <c r="E140" s="6">
        <v>0</v>
      </c>
      <c r="F140" s="6">
        <v>0</v>
      </c>
      <c r="G140" s="77">
        <v>1294.2719</v>
      </c>
      <c r="H140" s="52">
        <v>4463.7330000000002</v>
      </c>
      <c r="I140" s="26">
        <v>0</v>
      </c>
      <c r="J140" s="26">
        <v>0</v>
      </c>
      <c r="K140" s="6"/>
    </row>
    <row r="141" spans="1:11" ht="15.75" x14ac:dyDescent="0.25">
      <c r="A141" s="7">
        <v>137</v>
      </c>
      <c r="B141" s="152" t="s">
        <v>102</v>
      </c>
      <c r="C141" s="153"/>
      <c r="D141" s="153"/>
      <c r="E141" s="153"/>
      <c r="F141" s="153"/>
      <c r="G141" s="153"/>
      <c r="H141" s="153"/>
      <c r="I141" s="153"/>
      <c r="J141" s="153"/>
      <c r="K141" s="5"/>
    </row>
    <row r="142" spans="1:11" ht="31.5" x14ac:dyDescent="0.25">
      <c r="A142" s="7">
        <v>138</v>
      </c>
      <c r="B142" s="11" t="s">
        <v>73</v>
      </c>
      <c r="C142" s="6">
        <f>SUM(D142:J142)</f>
        <v>126713.94</v>
      </c>
      <c r="D142" s="6">
        <v>7628.37</v>
      </c>
      <c r="E142" s="6">
        <v>6986.4</v>
      </c>
      <c r="F142" s="6">
        <v>13636.63</v>
      </c>
      <c r="G142" s="59">
        <f>G143+G144</f>
        <v>20274.009999999998</v>
      </c>
      <c r="H142" s="24">
        <f>H143+H144</f>
        <v>38946.42</v>
      </c>
      <c r="I142" s="24">
        <f t="shared" ref="I142:J142" si="76">I143+I144</f>
        <v>24073.530000000002</v>
      </c>
      <c r="J142" s="24">
        <f t="shared" si="76"/>
        <v>15168.58</v>
      </c>
      <c r="K142" s="6" t="s">
        <v>7</v>
      </c>
    </row>
    <row r="143" spans="1:11" ht="15.75" x14ac:dyDescent="0.25">
      <c r="A143" s="7">
        <v>139</v>
      </c>
      <c r="B143" s="11" t="s">
        <v>9</v>
      </c>
      <c r="C143" s="6">
        <f>SUM(D143:J143)</f>
        <v>837.9</v>
      </c>
      <c r="D143" s="6">
        <v>837.9</v>
      </c>
      <c r="E143" s="6">
        <v>0</v>
      </c>
      <c r="F143" s="6">
        <v>0</v>
      </c>
      <c r="G143" s="59">
        <v>0</v>
      </c>
      <c r="H143" s="24">
        <v>0</v>
      </c>
      <c r="I143" s="24">
        <v>0</v>
      </c>
      <c r="J143" s="24">
        <v>0</v>
      </c>
      <c r="K143" s="6" t="s">
        <v>7</v>
      </c>
    </row>
    <row r="144" spans="1:11" ht="15.75" x14ac:dyDescent="0.25">
      <c r="A144" s="7">
        <v>140</v>
      </c>
      <c r="B144" s="11" t="s">
        <v>10</v>
      </c>
      <c r="C144" s="6">
        <f>SUM(D144:J144)</f>
        <v>125876.04</v>
      </c>
      <c r="D144" s="6">
        <v>6790.47</v>
      </c>
      <c r="E144" s="6">
        <v>6986.4</v>
      </c>
      <c r="F144" s="6">
        <v>13636.63</v>
      </c>
      <c r="G144" s="59">
        <f>G148</f>
        <v>20274.009999999998</v>
      </c>
      <c r="H144" s="24">
        <f>H148</f>
        <v>38946.42</v>
      </c>
      <c r="I144" s="24">
        <f t="shared" ref="I144:J144" si="77">I148</f>
        <v>24073.530000000002</v>
      </c>
      <c r="J144" s="24">
        <f t="shared" si="77"/>
        <v>15168.58</v>
      </c>
      <c r="K144" s="6" t="s">
        <v>7</v>
      </c>
    </row>
    <row r="145" spans="1:11" ht="15.75" x14ac:dyDescent="0.25">
      <c r="A145" s="7">
        <v>141</v>
      </c>
      <c r="B145" s="145" t="s">
        <v>99</v>
      </c>
      <c r="C145" s="146"/>
      <c r="D145" s="146"/>
      <c r="E145" s="146"/>
      <c r="F145" s="146"/>
      <c r="G145" s="146"/>
      <c r="H145" s="146"/>
      <c r="I145" s="146"/>
      <c r="J145" s="146"/>
      <c r="K145" s="5"/>
    </row>
    <row r="146" spans="1:11" ht="31.5" x14ac:dyDescent="0.25">
      <c r="A146" s="7">
        <v>142</v>
      </c>
      <c r="B146" s="39" t="s">
        <v>103</v>
      </c>
      <c r="C146" s="37">
        <f t="shared" ref="C146:C160" si="78">SUM(D146:J146)</f>
        <v>126713.94</v>
      </c>
      <c r="D146" s="37">
        <v>7628.37</v>
      </c>
      <c r="E146" s="37">
        <v>6986.4</v>
      </c>
      <c r="F146" s="37">
        <v>13636.63</v>
      </c>
      <c r="G146" s="63">
        <f>G148</f>
        <v>20274.009999999998</v>
      </c>
      <c r="H146" s="40">
        <f>H148</f>
        <v>38946.42</v>
      </c>
      <c r="I146" s="40">
        <f t="shared" ref="I146:J146" si="79">I148</f>
        <v>24073.530000000002</v>
      </c>
      <c r="J146" s="40">
        <f t="shared" si="79"/>
        <v>15168.58</v>
      </c>
      <c r="K146" s="6" t="s">
        <v>7</v>
      </c>
    </row>
    <row r="147" spans="1:11" ht="15.75" x14ac:dyDescent="0.25">
      <c r="A147" s="7">
        <v>143</v>
      </c>
      <c r="B147" s="39" t="s">
        <v>9</v>
      </c>
      <c r="C147" s="37">
        <f t="shared" si="78"/>
        <v>837.9</v>
      </c>
      <c r="D147" s="37">
        <v>837.9</v>
      </c>
      <c r="E147" s="37">
        <v>0</v>
      </c>
      <c r="F147" s="37">
        <v>0</v>
      </c>
      <c r="G147" s="63">
        <v>0</v>
      </c>
      <c r="H147" s="40">
        <v>0</v>
      </c>
      <c r="I147" s="40">
        <v>0</v>
      </c>
      <c r="J147" s="40">
        <v>0</v>
      </c>
      <c r="K147" s="6" t="s">
        <v>7</v>
      </c>
    </row>
    <row r="148" spans="1:11" ht="15.75" x14ac:dyDescent="0.25">
      <c r="A148" s="7">
        <v>144</v>
      </c>
      <c r="B148" s="39" t="s">
        <v>10</v>
      </c>
      <c r="C148" s="37">
        <f t="shared" si="78"/>
        <v>125876.04</v>
      </c>
      <c r="D148" s="37">
        <v>6790.47</v>
      </c>
      <c r="E148" s="37">
        <v>6986.4</v>
      </c>
      <c r="F148" s="37">
        <v>13636.63</v>
      </c>
      <c r="G148" s="63">
        <f>G151+G153+G160</f>
        <v>20274.009999999998</v>
      </c>
      <c r="H148" s="40">
        <f>H151+H153+H160</f>
        <v>38946.42</v>
      </c>
      <c r="I148" s="40">
        <f>I151+I153+I160</f>
        <v>24073.530000000002</v>
      </c>
      <c r="J148" s="40">
        <f>J151+J153+J160</f>
        <v>15168.58</v>
      </c>
      <c r="K148" s="6" t="s">
        <v>7</v>
      </c>
    </row>
    <row r="149" spans="1:11" ht="145.5" customHeight="1" x14ac:dyDescent="0.25">
      <c r="A149" s="7">
        <v>145</v>
      </c>
      <c r="B149" s="11" t="s">
        <v>106</v>
      </c>
      <c r="C149" s="6">
        <f t="shared" si="78"/>
        <v>20749.18</v>
      </c>
      <c r="D149" s="6">
        <v>1862</v>
      </c>
      <c r="E149" s="6">
        <v>244.5</v>
      </c>
      <c r="F149" s="6">
        <v>5880.18</v>
      </c>
      <c r="G149" s="59">
        <f>SUM(G150:G151)</f>
        <v>2482.5</v>
      </c>
      <c r="H149" s="24">
        <f>SUM(H150:H151)</f>
        <v>7280</v>
      </c>
      <c r="I149" s="24">
        <f t="shared" ref="I149:J149" si="80">SUM(I150:I151)</f>
        <v>3000</v>
      </c>
      <c r="J149" s="24">
        <f t="shared" si="80"/>
        <v>0</v>
      </c>
      <c r="K149" s="6" t="s">
        <v>107</v>
      </c>
    </row>
    <row r="150" spans="1:11" ht="15.75" x14ac:dyDescent="0.25">
      <c r="A150" s="7">
        <v>146</v>
      </c>
      <c r="B150" s="11" t="s">
        <v>63</v>
      </c>
      <c r="C150" s="6">
        <f t="shared" si="78"/>
        <v>0</v>
      </c>
      <c r="D150" s="6">
        <v>0</v>
      </c>
      <c r="E150" s="6">
        <v>0</v>
      </c>
      <c r="F150" s="6">
        <v>0</v>
      </c>
      <c r="G150" s="59">
        <v>0</v>
      </c>
      <c r="H150" s="24">
        <v>0</v>
      </c>
      <c r="I150" s="24">
        <v>0</v>
      </c>
      <c r="J150" s="24">
        <v>0</v>
      </c>
      <c r="K150" s="6"/>
    </row>
    <row r="151" spans="1:11" ht="15.75" x14ac:dyDescent="0.25">
      <c r="A151" s="7">
        <v>147</v>
      </c>
      <c r="B151" s="11" t="s">
        <v>25</v>
      </c>
      <c r="C151" s="6">
        <f t="shared" si="78"/>
        <v>20749.18</v>
      </c>
      <c r="D151" s="6">
        <v>1862</v>
      </c>
      <c r="E151" s="6">
        <v>244.5</v>
      </c>
      <c r="F151" s="6">
        <v>5880.18</v>
      </c>
      <c r="G151" s="69">
        <v>2482.5</v>
      </c>
      <c r="H151" s="26">
        <v>7280</v>
      </c>
      <c r="I151" s="26">
        <v>3000</v>
      </c>
      <c r="J151" s="26">
        <v>0</v>
      </c>
      <c r="K151" s="6"/>
    </row>
    <row r="152" spans="1:11" ht="126" x14ac:dyDescent="0.25">
      <c r="A152" s="7">
        <v>148</v>
      </c>
      <c r="B152" s="11" t="s">
        <v>108</v>
      </c>
      <c r="C152" s="6">
        <f t="shared" si="78"/>
        <v>74084.570000000007</v>
      </c>
      <c r="D152" s="6">
        <v>4928.47</v>
      </c>
      <c r="E152" s="6">
        <v>6591.9</v>
      </c>
      <c r="F152" s="6">
        <v>7756.45</v>
      </c>
      <c r="G152" s="59">
        <f>G153</f>
        <v>13301.05</v>
      </c>
      <c r="H152" s="24">
        <f>H153</f>
        <v>14625.87</v>
      </c>
      <c r="I152" s="24">
        <f t="shared" ref="I152:J152" si="81">I153</f>
        <v>15128.69</v>
      </c>
      <c r="J152" s="24">
        <f t="shared" si="81"/>
        <v>11752.14</v>
      </c>
      <c r="K152" s="6" t="s">
        <v>109</v>
      </c>
    </row>
    <row r="153" spans="1:11" ht="15.75" x14ac:dyDescent="0.25">
      <c r="A153" s="7">
        <v>149</v>
      </c>
      <c r="B153" s="11" t="s">
        <v>10</v>
      </c>
      <c r="C153" s="6">
        <f t="shared" si="78"/>
        <v>74084.570000000007</v>
      </c>
      <c r="D153" s="6">
        <v>4928.47</v>
      </c>
      <c r="E153" s="6">
        <v>6591.9</v>
      </c>
      <c r="F153" s="6">
        <v>7756.45</v>
      </c>
      <c r="G153" s="69">
        <v>13301.05</v>
      </c>
      <c r="H153" s="26">
        <v>14625.87</v>
      </c>
      <c r="I153" s="26">
        <v>15128.69</v>
      </c>
      <c r="J153" s="26">
        <v>11752.14</v>
      </c>
      <c r="K153" s="13"/>
    </row>
    <row r="154" spans="1:11" ht="47.25" x14ac:dyDescent="0.25">
      <c r="A154" s="7">
        <v>150</v>
      </c>
      <c r="B154" s="11" t="s">
        <v>110</v>
      </c>
      <c r="C154" s="6">
        <f t="shared" si="78"/>
        <v>837.9</v>
      </c>
      <c r="D154" s="6">
        <v>837.9</v>
      </c>
      <c r="E154" s="6">
        <v>0</v>
      </c>
      <c r="F154" s="6">
        <v>0</v>
      </c>
      <c r="G154" s="59">
        <v>0</v>
      </c>
      <c r="H154" s="24">
        <v>0</v>
      </c>
      <c r="I154" s="24">
        <v>0</v>
      </c>
      <c r="J154" s="24">
        <v>0</v>
      </c>
      <c r="K154" s="6" t="s">
        <v>107</v>
      </c>
    </row>
    <row r="155" spans="1:11" ht="15.75" x14ac:dyDescent="0.25">
      <c r="A155" s="7">
        <v>151</v>
      </c>
      <c r="B155" s="11" t="s">
        <v>26</v>
      </c>
      <c r="C155" s="6">
        <f t="shared" si="78"/>
        <v>837.9</v>
      </c>
      <c r="D155" s="6">
        <v>837.9</v>
      </c>
      <c r="E155" s="6">
        <v>0</v>
      </c>
      <c r="F155" s="6">
        <v>0</v>
      </c>
      <c r="G155" s="59">
        <v>0</v>
      </c>
      <c r="H155" s="24">
        <v>0</v>
      </c>
      <c r="I155" s="24">
        <v>0</v>
      </c>
      <c r="J155" s="24">
        <v>0</v>
      </c>
      <c r="K155" s="6"/>
    </row>
    <row r="156" spans="1:11" ht="15.75" x14ac:dyDescent="0.25">
      <c r="A156" s="7">
        <v>152</v>
      </c>
      <c r="B156" s="11" t="s">
        <v>25</v>
      </c>
      <c r="C156" s="6">
        <f t="shared" si="78"/>
        <v>0</v>
      </c>
      <c r="D156" s="6">
        <v>0</v>
      </c>
      <c r="E156" s="6">
        <v>0</v>
      </c>
      <c r="F156" s="6">
        <v>0</v>
      </c>
      <c r="G156" s="59">
        <v>0</v>
      </c>
      <c r="H156" s="24">
        <v>0</v>
      </c>
      <c r="I156" s="24">
        <v>0</v>
      </c>
      <c r="J156" s="24">
        <v>0</v>
      </c>
      <c r="K156" s="6"/>
    </row>
    <row r="157" spans="1:11" ht="63" x14ac:dyDescent="0.25">
      <c r="A157" s="7">
        <v>153</v>
      </c>
      <c r="B157" s="11" t="s">
        <v>111</v>
      </c>
      <c r="C157" s="6">
        <f t="shared" si="78"/>
        <v>150</v>
      </c>
      <c r="D157" s="6">
        <v>0</v>
      </c>
      <c r="E157" s="6">
        <v>150</v>
      </c>
      <c r="F157" s="6">
        <v>0</v>
      </c>
      <c r="G157" s="59">
        <v>0</v>
      </c>
      <c r="H157" s="24">
        <v>0</v>
      </c>
      <c r="I157" s="24">
        <v>0</v>
      </c>
      <c r="J157" s="24">
        <v>0</v>
      </c>
      <c r="K157" s="6" t="s">
        <v>112</v>
      </c>
    </row>
    <row r="158" spans="1:11" ht="15.75" x14ac:dyDescent="0.25">
      <c r="A158" s="7">
        <v>154</v>
      </c>
      <c r="B158" s="11" t="s">
        <v>25</v>
      </c>
      <c r="C158" s="6">
        <f t="shared" si="78"/>
        <v>150</v>
      </c>
      <c r="D158" s="6">
        <v>0</v>
      </c>
      <c r="E158" s="6">
        <v>150</v>
      </c>
      <c r="F158" s="6">
        <v>0</v>
      </c>
      <c r="G158" s="59">
        <v>0</v>
      </c>
      <c r="H158" s="24">
        <v>0</v>
      </c>
      <c r="I158" s="24">
        <v>0</v>
      </c>
      <c r="J158" s="24">
        <v>0</v>
      </c>
      <c r="K158" s="6"/>
    </row>
    <row r="159" spans="1:11" ht="47.25" x14ac:dyDescent="0.25">
      <c r="A159" s="7">
        <v>155</v>
      </c>
      <c r="B159" s="11" t="s">
        <v>113</v>
      </c>
      <c r="C159" s="6">
        <f t="shared" si="78"/>
        <v>30892.289999999997</v>
      </c>
      <c r="D159" s="6">
        <v>0</v>
      </c>
      <c r="E159" s="6">
        <v>0</v>
      </c>
      <c r="F159" s="6">
        <v>0</v>
      </c>
      <c r="G159" s="59">
        <f>G160</f>
        <v>4490.46</v>
      </c>
      <c r="H159" s="24">
        <f>H160</f>
        <v>17040.55</v>
      </c>
      <c r="I159" s="24">
        <f t="shared" ref="I159:J159" si="82">I160</f>
        <v>5944.84</v>
      </c>
      <c r="J159" s="24">
        <f t="shared" si="82"/>
        <v>3416.44</v>
      </c>
      <c r="K159" s="6" t="s">
        <v>114</v>
      </c>
    </row>
    <row r="160" spans="1:11" ht="15.75" x14ac:dyDescent="0.25">
      <c r="A160" s="7">
        <v>156</v>
      </c>
      <c r="B160" s="11" t="s">
        <v>25</v>
      </c>
      <c r="C160" s="6">
        <f t="shared" si="78"/>
        <v>30892.289999999997</v>
      </c>
      <c r="D160" s="6">
        <v>0</v>
      </c>
      <c r="E160" s="6">
        <v>0</v>
      </c>
      <c r="F160" s="6">
        <v>0</v>
      </c>
      <c r="G160" s="69">
        <v>4490.46</v>
      </c>
      <c r="H160" s="52">
        <v>17040.55</v>
      </c>
      <c r="I160" s="52">
        <v>5944.84</v>
      </c>
      <c r="J160" s="52">
        <v>3416.44</v>
      </c>
      <c r="K160" s="6"/>
    </row>
    <row r="161" spans="1:11" ht="15.75" x14ac:dyDescent="0.25">
      <c r="A161" s="7">
        <v>159</v>
      </c>
      <c r="B161" s="152" t="s">
        <v>115</v>
      </c>
      <c r="C161" s="153"/>
      <c r="D161" s="153"/>
      <c r="E161" s="153"/>
      <c r="F161" s="153"/>
      <c r="G161" s="153"/>
      <c r="H161" s="153"/>
      <c r="I161" s="153"/>
      <c r="J161" s="153"/>
      <c r="K161" s="5"/>
    </row>
    <row r="162" spans="1:11" ht="31.5" x14ac:dyDescent="0.25">
      <c r="A162" s="7">
        <v>160</v>
      </c>
      <c r="B162" s="11" t="s">
        <v>73</v>
      </c>
      <c r="C162" s="6">
        <f>SUM(D162:J162)</f>
        <v>268310.19</v>
      </c>
      <c r="D162" s="6">
        <v>40874.76</v>
      </c>
      <c r="E162" s="6">
        <v>86993.91</v>
      </c>
      <c r="F162" s="6">
        <v>60817.39</v>
      </c>
      <c r="G162" s="59">
        <f>G165</f>
        <v>39491.129999999997</v>
      </c>
      <c r="H162" s="24">
        <f>H165</f>
        <v>11437</v>
      </c>
      <c r="I162" s="24">
        <f t="shared" ref="I162:J162" si="83">I165</f>
        <v>11346</v>
      </c>
      <c r="J162" s="24">
        <f t="shared" si="83"/>
        <v>17350</v>
      </c>
      <c r="K162" s="6" t="s">
        <v>7</v>
      </c>
    </row>
    <row r="163" spans="1:11" ht="15.75" x14ac:dyDescent="0.25">
      <c r="A163" s="7">
        <v>161</v>
      </c>
      <c r="B163" s="11" t="s">
        <v>12</v>
      </c>
      <c r="C163" s="6">
        <f>SUM(D163:J163)</f>
        <v>1437.2</v>
      </c>
      <c r="D163" s="6">
        <v>1437.2</v>
      </c>
      <c r="E163" s="6">
        <v>0</v>
      </c>
      <c r="F163" s="6">
        <v>0</v>
      </c>
      <c r="G163" s="59">
        <v>0</v>
      </c>
      <c r="H163" s="24">
        <v>0</v>
      </c>
      <c r="I163" s="24">
        <v>0</v>
      </c>
      <c r="J163" s="24">
        <v>0</v>
      </c>
      <c r="K163" s="6" t="s">
        <v>7</v>
      </c>
    </row>
    <row r="164" spans="1:11" ht="15.75" x14ac:dyDescent="0.25">
      <c r="A164" s="7">
        <v>162</v>
      </c>
      <c r="B164" s="11" t="s">
        <v>9</v>
      </c>
      <c r="C164" s="6">
        <f>SUM(D164:J164)</f>
        <v>3054.1</v>
      </c>
      <c r="D164" s="6">
        <v>3054.1</v>
      </c>
      <c r="E164" s="6">
        <v>0</v>
      </c>
      <c r="F164" s="6">
        <v>0</v>
      </c>
      <c r="G164" s="59">
        <v>0</v>
      </c>
      <c r="H164" s="24">
        <v>0</v>
      </c>
      <c r="I164" s="24">
        <v>0</v>
      </c>
      <c r="J164" s="24">
        <v>0</v>
      </c>
      <c r="K164" s="6" t="s">
        <v>7</v>
      </c>
    </row>
    <row r="165" spans="1:11" ht="15.75" x14ac:dyDescent="0.25">
      <c r="A165" s="7">
        <v>163</v>
      </c>
      <c r="B165" s="11" t="s">
        <v>10</v>
      </c>
      <c r="C165" s="6">
        <f>SUM(D165:J165)</f>
        <v>263818.89</v>
      </c>
      <c r="D165" s="6">
        <v>36383.46</v>
      </c>
      <c r="E165" s="6">
        <v>86993.91</v>
      </c>
      <c r="F165" s="6">
        <v>60817.39</v>
      </c>
      <c r="G165" s="59">
        <f>G170+G188</f>
        <v>39491.129999999997</v>
      </c>
      <c r="H165" s="24">
        <f>H170+H188</f>
        <v>11437</v>
      </c>
      <c r="I165" s="24">
        <f t="shared" ref="I165:J165" si="84">I170+I188</f>
        <v>11346</v>
      </c>
      <c r="J165" s="24">
        <f t="shared" si="84"/>
        <v>17350</v>
      </c>
      <c r="K165" s="6" t="s">
        <v>7</v>
      </c>
    </row>
    <row r="166" spans="1:11" ht="15.75" x14ac:dyDescent="0.25">
      <c r="A166" s="7">
        <v>164</v>
      </c>
      <c r="B166" s="155" t="s">
        <v>87</v>
      </c>
      <c r="C166" s="156"/>
      <c r="D166" s="156"/>
      <c r="E166" s="156"/>
      <c r="F166" s="156"/>
      <c r="G166" s="156"/>
      <c r="H166" s="156"/>
      <c r="I166" s="156"/>
      <c r="J166" s="156"/>
      <c r="K166" s="5"/>
    </row>
    <row r="167" spans="1:11" ht="47.25" x14ac:dyDescent="0.25">
      <c r="A167" s="7">
        <v>165</v>
      </c>
      <c r="B167" s="49" t="s">
        <v>88</v>
      </c>
      <c r="C167" s="42">
        <v>104458.14</v>
      </c>
      <c r="D167" s="42">
        <v>10111.41</v>
      </c>
      <c r="E167" s="42">
        <v>58418.59</v>
      </c>
      <c r="F167" s="42">
        <v>24737.15</v>
      </c>
      <c r="G167" s="61">
        <v>1029.99</v>
      </c>
      <c r="H167" s="45">
        <f>H168+H169+H170</f>
        <v>0</v>
      </c>
      <c r="I167" s="45">
        <f t="shared" ref="I167:J167" si="85">I168+I169+I170</f>
        <v>0</v>
      </c>
      <c r="J167" s="45">
        <f t="shared" si="85"/>
        <v>0</v>
      </c>
      <c r="K167" s="6" t="s">
        <v>7</v>
      </c>
    </row>
    <row r="168" spans="1:11" ht="15.75" x14ac:dyDescent="0.25">
      <c r="A168" s="7">
        <v>166</v>
      </c>
      <c r="B168" s="49" t="s">
        <v>12</v>
      </c>
      <c r="C168" s="42">
        <v>1437.2</v>
      </c>
      <c r="D168" s="42">
        <v>1437.2</v>
      </c>
      <c r="E168" s="42">
        <v>0</v>
      </c>
      <c r="F168" s="42">
        <v>0</v>
      </c>
      <c r="G168" s="61">
        <v>0</v>
      </c>
      <c r="H168" s="45">
        <v>0</v>
      </c>
      <c r="I168" s="45">
        <v>0</v>
      </c>
      <c r="J168" s="45">
        <v>0</v>
      </c>
      <c r="K168" s="6" t="s">
        <v>7</v>
      </c>
    </row>
    <row r="169" spans="1:11" ht="15.75" x14ac:dyDescent="0.25">
      <c r="A169" s="7">
        <v>167</v>
      </c>
      <c r="B169" s="49" t="s">
        <v>63</v>
      </c>
      <c r="C169" s="42">
        <v>3054.1</v>
      </c>
      <c r="D169" s="42">
        <v>3054.1</v>
      </c>
      <c r="E169" s="42">
        <v>0</v>
      </c>
      <c r="F169" s="42">
        <v>0</v>
      </c>
      <c r="G169" s="61">
        <v>0</v>
      </c>
      <c r="H169" s="45">
        <v>0</v>
      </c>
      <c r="I169" s="45">
        <v>0</v>
      </c>
      <c r="J169" s="45">
        <v>0</v>
      </c>
      <c r="K169" s="6" t="s">
        <v>7</v>
      </c>
    </row>
    <row r="170" spans="1:11" ht="15.75" x14ac:dyDescent="0.25">
      <c r="A170" s="7">
        <v>168</v>
      </c>
      <c r="B170" s="49" t="s">
        <v>25</v>
      </c>
      <c r="C170" s="42">
        <v>99966.84</v>
      </c>
      <c r="D170" s="42">
        <v>5620.11</v>
      </c>
      <c r="E170" s="42">
        <v>58418.59</v>
      </c>
      <c r="F170" s="42">
        <v>24737.15</v>
      </c>
      <c r="G170" s="61">
        <v>1029.99</v>
      </c>
      <c r="H170" s="45">
        <f>H175</f>
        <v>0</v>
      </c>
      <c r="I170" s="45">
        <f t="shared" ref="I170:J170" si="86">I175</f>
        <v>0</v>
      </c>
      <c r="J170" s="45">
        <f t="shared" si="86"/>
        <v>0</v>
      </c>
      <c r="K170" s="6" t="s">
        <v>7</v>
      </c>
    </row>
    <row r="171" spans="1:11" ht="15.75" x14ac:dyDescent="0.25">
      <c r="A171" s="7">
        <v>169</v>
      </c>
      <c r="B171" s="158" t="s">
        <v>89</v>
      </c>
      <c r="C171" s="159"/>
      <c r="D171" s="159"/>
      <c r="E171" s="159"/>
      <c r="F171" s="159"/>
      <c r="G171" s="159"/>
      <c r="H171" s="159"/>
      <c r="I171" s="159"/>
      <c r="J171" s="159"/>
      <c r="K171" s="5"/>
    </row>
    <row r="172" spans="1:11" ht="63" x14ac:dyDescent="0.25">
      <c r="A172" s="7">
        <v>170</v>
      </c>
      <c r="B172" s="14" t="s">
        <v>90</v>
      </c>
      <c r="C172" s="6">
        <v>104458.14</v>
      </c>
      <c r="D172" s="6">
        <v>10111.41</v>
      </c>
      <c r="E172" s="6">
        <v>58418.59</v>
      </c>
      <c r="F172" s="6">
        <v>24737.15</v>
      </c>
      <c r="G172" s="59">
        <v>1029.99</v>
      </c>
      <c r="H172" s="24">
        <f>SUM(H173:H175)</f>
        <v>0</v>
      </c>
      <c r="I172" s="24">
        <f t="shared" ref="I172:J172" si="87">SUM(I173:I175)</f>
        <v>0</v>
      </c>
      <c r="J172" s="24">
        <f t="shared" si="87"/>
        <v>0</v>
      </c>
      <c r="K172" s="6" t="s">
        <v>7</v>
      </c>
    </row>
    <row r="173" spans="1:11" ht="15.75" x14ac:dyDescent="0.25">
      <c r="A173" s="7">
        <v>171</v>
      </c>
      <c r="B173" s="14" t="s">
        <v>12</v>
      </c>
      <c r="C173" s="6">
        <v>1437.2</v>
      </c>
      <c r="D173" s="6">
        <v>1437.2</v>
      </c>
      <c r="E173" s="6">
        <v>0</v>
      </c>
      <c r="F173" s="6">
        <v>0</v>
      </c>
      <c r="G173" s="59">
        <v>0</v>
      </c>
      <c r="H173" s="24">
        <v>0</v>
      </c>
      <c r="I173" s="24">
        <v>0</v>
      </c>
      <c r="J173" s="24">
        <v>0</v>
      </c>
      <c r="K173" s="6" t="s">
        <v>7</v>
      </c>
    </row>
    <row r="174" spans="1:11" ht="15.75" x14ac:dyDescent="0.25">
      <c r="A174" s="7">
        <v>172</v>
      </c>
      <c r="B174" s="14" t="s">
        <v>63</v>
      </c>
      <c r="C174" s="6">
        <v>3054.1</v>
      </c>
      <c r="D174" s="6">
        <v>3054.1</v>
      </c>
      <c r="E174" s="6">
        <v>0</v>
      </c>
      <c r="F174" s="6">
        <v>0</v>
      </c>
      <c r="G174" s="59">
        <v>0</v>
      </c>
      <c r="H174" s="24">
        <v>0</v>
      </c>
      <c r="I174" s="24">
        <v>0</v>
      </c>
      <c r="J174" s="24">
        <v>0</v>
      </c>
      <c r="K174" s="6" t="s">
        <v>7</v>
      </c>
    </row>
    <row r="175" spans="1:11" ht="15.75" x14ac:dyDescent="0.25">
      <c r="A175" s="7">
        <v>173</v>
      </c>
      <c r="B175" s="14" t="s">
        <v>25</v>
      </c>
      <c r="C175" s="6">
        <v>99966.84</v>
      </c>
      <c r="D175" s="6">
        <v>5620.11</v>
      </c>
      <c r="E175" s="6">
        <v>58418.59</v>
      </c>
      <c r="F175" s="6">
        <v>24737.15</v>
      </c>
      <c r="G175" s="59">
        <v>1029.99</v>
      </c>
      <c r="H175" s="24">
        <f>H177+H183</f>
        <v>0</v>
      </c>
      <c r="I175" s="24">
        <f t="shared" ref="I175:J175" si="88">I177+I183</f>
        <v>0</v>
      </c>
      <c r="J175" s="24">
        <f t="shared" si="88"/>
        <v>0</v>
      </c>
      <c r="K175" s="6" t="s">
        <v>7</v>
      </c>
    </row>
    <row r="176" spans="1:11" ht="47.25" x14ac:dyDescent="0.25">
      <c r="A176" s="7">
        <v>174</v>
      </c>
      <c r="B176" s="14" t="s">
        <v>116</v>
      </c>
      <c r="C176" s="6">
        <v>18083.61</v>
      </c>
      <c r="D176" s="6">
        <v>5620.11</v>
      </c>
      <c r="E176" s="6">
        <v>2228.91</v>
      </c>
      <c r="F176" s="12">
        <v>73.59</v>
      </c>
      <c r="G176" s="69">
        <v>0</v>
      </c>
      <c r="H176" s="26">
        <v>0</v>
      </c>
      <c r="I176" s="26">
        <v>0</v>
      </c>
      <c r="J176" s="26">
        <v>0</v>
      </c>
      <c r="K176" s="6" t="s">
        <v>117</v>
      </c>
    </row>
    <row r="177" spans="1:11" ht="15.75" x14ac:dyDescent="0.25">
      <c r="A177" s="7">
        <v>175</v>
      </c>
      <c r="B177" s="14" t="s">
        <v>25</v>
      </c>
      <c r="C177" s="6">
        <v>18083.61</v>
      </c>
      <c r="D177" s="6">
        <v>5620.11</v>
      </c>
      <c r="E177" s="6">
        <v>2228.91</v>
      </c>
      <c r="F177" s="12">
        <v>73.59</v>
      </c>
      <c r="G177" s="69">
        <v>0</v>
      </c>
      <c r="H177" s="26">
        <v>0</v>
      </c>
      <c r="I177" s="26">
        <v>0</v>
      </c>
      <c r="J177" s="26">
        <v>0</v>
      </c>
      <c r="K177" s="6"/>
    </row>
    <row r="178" spans="1:11" ht="63" x14ac:dyDescent="0.25">
      <c r="A178" s="7">
        <v>176</v>
      </c>
      <c r="B178" s="11" t="s">
        <v>118</v>
      </c>
      <c r="C178" s="6">
        <v>3054.1</v>
      </c>
      <c r="D178" s="6">
        <v>3054.1</v>
      </c>
      <c r="E178" s="6">
        <v>0</v>
      </c>
      <c r="F178" s="12">
        <v>0</v>
      </c>
      <c r="G178" s="69">
        <v>0</v>
      </c>
      <c r="H178" s="26">
        <v>0</v>
      </c>
      <c r="I178" s="26">
        <v>0</v>
      </c>
      <c r="J178" s="26">
        <v>0</v>
      </c>
      <c r="K178" s="6" t="s">
        <v>117</v>
      </c>
    </row>
    <row r="179" spans="1:11" ht="15.75" x14ac:dyDescent="0.25">
      <c r="A179" s="7">
        <v>177</v>
      </c>
      <c r="B179" s="11" t="s">
        <v>26</v>
      </c>
      <c r="C179" s="6">
        <v>3054.1</v>
      </c>
      <c r="D179" s="6">
        <v>3054.1</v>
      </c>
      <c r="E179" s="6">
        <v>0</v>
      </c>
      <c r="F179" s="12">
        <v>0</v>
      </c>
      <c r="G179" s="69">
        <v>0</v>
      </c>
      <c r="H179" s="26">
        <v>0</v>
      </c>
      <c r="I179" s="26">
        <v>0</v>
      </c>
      <c r="J179" s="26">
        <v>0</v>
      </c>
      <c r="K179" s="13"/>
    </row>
    <row r="180" spans="1:11" ht="252" x14ac:dyDescent="0.25">
      <c r="A180" s="7">
        <v>178</v>
      </c>
      <c r="B180" s="11" t="s">
        <v>119</v>
      </c>
      <c r="C180" s="6">
        <v>1437.2</v>
      </c>
      <c r="D180" s="6">
        <v>1437.2</v>
      </c>
      <c r="E180" s="6">
        <v>0</v>
      </c>
      <c r="F180" s="12">
        <v>0</v>
      </c>
      <c r="G180" s="69">
        <v>0</v>
      </c>
      <c r="H180" s="26">
        <v>0</v>
      </c>
      <c r="I180" s="26">
        <v>0</v>
      </c>
      <c r="J180" s="26">
        <v>0</v>
      </c>
      <c r="K180" s="6" t="s">
        <v>117</v>
      </c>
    </row>
    <row r="181" spans="1:11" ht="15.75" x14ac:dyDescent="0.25">
      <c r="A181" s="7">
        <v>179</v>
      </c>
      <c r="B181" s="11" t="s">
        <v>12</v>
      </c>
      <c r="C181" s="6">
        <v>1437.2</v>
      </c>
      <c r="D181" s="6">
        <v>1437.2</v>
      </c>
      <c r="E181" s="6">
        <v>0</v>
      </c>
      <c r="F181" s="12">
        <v>0</v>
      </c>
      <c r="G181" s="69">
        <v>0</v>
      </c>
      <c r="H181" s="26">
        <v>0</v>
      </c>
      <c r="I181" s="26">
        <v>0</v>
      </c>
      <c r="J181" s="26">
        <v>0</v>
      </c>
      <c r="K181" s="13"/>
    </row>
    <row r="182" spans="1:11" ht="63" x14ac:dyDescent="0.25">
      <c r="A182" s="7">
        <v>180</v>
      </c>
      <c r="B182" s="11" t="s">
        <v>120</v>
      </c>
      <c r="C182" s="6">
        <v>81883.23</v>
      </c>
      <c r="D182" s="6">
        <v>0</v>
      </c>
      <c r="E182" s="6">
        <v>56189.68</v>
      </c>
      <c r="F182" s="12">
        <v>24663.56</v>
      </c>
      <c r="G182" s="69">
        <f>G183</f>
        <v>1029.99</v>
      </c>
      <c r="H182" s="26">
        <f>H183</f>
        <v>0</v>
      </c>
      <c r="I182" s="26">
        <f t="shared" ref="I182:J182" si="89">I183</f>
        <v>0</v>
      </c>
      <c r="J182" s="26">
        <f t="shared" si="89"/>
        <v>0</v>
      </c>
      <c r="K182" s="6" t="s">
        <v>121</v>
      </c>
    </row>
    <row r="183" spans="1:11" ht="15.75" x14ac:dyDescent="0.25">
      <c r="A183" s="7">
        <v>181</v>
      </c>
      <c r="B183" s="11" t="s">
        <v>25</v>
      </c>
      <c r="C183" s="6">
        <v>81883.23</v>
      </c>
      <c r="D183" s="6">
        <v>0</v>
      </c>
      <c r="E183" s="6">
        <v>56189.68</v>
      </c>
      <c r="F183" s="12">
        <v>24663.56</v>
      </c>
      <c r="G183" s="69">
        <v>1029.99</v>
      </c>
      <c r="H183" s="26">
        <v>0</v>
      </c>
      <c r="I183" s="26">
        <v>0</v>
      </c>
      <c r="J183" s="26">
        <v>0</v>
      </c>
      <c r="K183" s="6"/>
    </row>
    <row r="184" spans="1:11" ht="15.75" x14ac:dyDescent="0.25">
      <c r="A184" s="7">
        <v>182</v>
      </c>
      <c r="B184" s="145" t="s">
        <v>99</v>
      </c>
      <c r="C184" s="146"/>
      <c r="D184" s="146"/>
      <c r="E184" s="146"/>
      <c r="F184" s="146"/>
      <c r="G184" s="146"/>
      <c r="H184" s="146"/>
      <c r="I184" s="146"/>
      <c r="J184" s="146"/>
      <c r="K184" s="5"/>
    </row>
    <row r="185" spans="1:11" ht="31.5" x14ac:dyDescent="0.25">
      <c r="A185" s="7">
        <v>183</v>
      </c>
      <c r="B185" s="39" t="s">
        <v>74</v>
      </c>
      <c r="C185" s="37">
        <f t="shared" ref="C185:C204" si="90">SUM(D185:J185)</f>
        <v>174013.05</v>
      </c>
      <c r="D185" s="37">
        <v>30763.35</v>
      </c>
      <c r="E185" s="37">
        <v>28575.32</v>
      </c>
      <c r="F185" s="37">
        <v>36080.239999999998</v>
      </c>
      <c r="G185" s="63">
        <f>G186+G187+G188</f>
        <v>38461.14</v>
      </c>
      <c r="H185" s="40">
        <f>H186+H187+H188</f>
        <v>11437</v>
      </c>
      <c r="I185" s="40">
        <f t="shared" ref="I185:J185" si="91">I186+I187+I188</f>
        <v>11346</v>
      </c>
      <c r="J185" s="40">
        <f t="shared" si="91"/>
        <v>17350</v>
      </c>
      <c r="K185" s="6" t="s">
        <v>7</v>
      </c>
    </row>
    <row r="186" spans="1:11" ht="15.75" x14ac:dyDescent="0.25">
      <c r="A186" s="7">
        <v>184</v>
      </c>
      <c r="B186" s="39" t="s">
        <v>12</v>
      </c>
      <c r="C186" s="37">
        <f t="shared" si="90"/>
        <v>0</v>
      </c>
      <c r="D186" s="37">
        <v>0</v>
      </c>
      <c r="E186" s="37">
        <v>0</v>
      </c>
      <c r="F186" s="37">
        <v>0</v>
      </c>
      <c r="G186" s="63">
        <v>0</v>
      </c>
      <c r="H186" s="40">
        <v>0</v>
      </c>
      <c r="I186" s="40">
        <v>0</v>
      </c>
      <c r="J186" s="40">
        <v>0</v>
      </c>
      <c r="K186" s="6" t="s">
        <v>7</v>
      </c>
    </row>
    <row r="187" spans="1:11" ht="15.75" x14ac:dyDescent="0.25">
      <c r="A187" s="7">
        <v>185</v>
      </c>
      <c r="B187" s="39" t="s">
        <v>9</v>
      </c>
      <c r="C187" s="37">
        <f t="shared" si="90"/>
        <v>0</v>
      </c>
      <c r="D187" s="37">
        <v>0</v>
      </c>
      <c r="E187" s="37">
        <v>0</v>
      </c>
      <c r="F187" s="37">
        <v>0</v>
      </c>
      <c r="G187" s="63">
        <v>0</v>
      </c>
      <c r="H187" s="40">
        <v>0</v>
      </c>
      <c r="I187" s="40">
        <v>0</v>
      </c>
      <c r="J187" s="40">
        <v>0</v>
      </c>
      <c r="K187" s="6" t="s">
        <v>7</v>
      </c>
    </row>
    <row r="188" spans="1:11" ht="15.75" x14ac:dyDescent="0.25">
      <c r="A188" s="7">
        <v>186</v>
      </c>
      <c r="B188" s="39" t="s">
        <v>10</v>
      </c>
      <c r="C188" s="37">
        <f t="shared" si="90"/>
        <v>174013.05</v>
      </c>
      <c r="D188" s="37">
        <v>30763.35</v>
      </c>
      <c r="E188" s="37">
        <v>28575.32</v>
      </c>
      <c r="F188" s="37">
        <v>36080.239999999998</v>
      </c>
      <c r="G188" s="63">
        <f>G190+G192+G194+G198+G200+G202+G204</f>
        <v>38461.14</v>
      </c>
      <c r="H188" s="40">
        <f>H190+H192+H194+H198+H200+H202+H204</f>
        <v>11437</v>
      </c>
      <c r="I188" s="40">
        <f t="shared" ref="I188:J188" si="92">I190+I192+I194+I198+I200+I202+I204</f>
        <v>11346</v>
      </c>
      <c r="J188" s="40">
        <f t="shared" si="92"/>
        <v>17350</v>
      </c>
      <c r="K188" s="6" t="s">
        <v>7</v>
      </c>
    </row>
    <row r="189" spans="1:11" ht="63" x14ac:dyDescent="0.25">
      <c r="A189" s="7">
        <v>187</v>
      </c>
      <c r="B189" s="11" t="s">
        <v>120</v>
      </c>
      <c r="C189" s="6">
        <f t="shared" si="90"/>
        <v>2108.66</v>
      </c>
      <c r="D189" s="6">
        <v>0</v>
      </c>
      <c r="E189" s="6">
        <v>0</v>
      </c>
      <c r="F189" s="12">
        <v>0</v>
      </c>
      <c r="G189" s="69">
        <f>G190</f>
        <v>2108.66</v>
      </c>
      <c r="H189" s="26">
        <f>H190</f>
        <v>0</v>
      </c>
      <c r="I189" s="26">
        <f t="shared" ref="I189:J189" si="93">I190</f>
        <v>0</v>
      </c>
      <c r="J189" s="26">
        <f t="shared" si="93"/>
        <v>0</v>
      </c>
      <c r="K189" s="6" t="s">
        <v>121</v>
      </c>
    </row>
    <row r="190" spans="1:11" ht="15.75" x14ac:dyDescent="0.25">
      <c r="A190" s="7">
        <v>188</v>
      </c>
      <c r="B190" s="11" t="s">
        <v>25</v>
      </c>
      <c r="C190" s="6">
        <f t="shared" si="90"/>
        <v>2108.66</v>
      </c>
      <c r="D190" s="6">
        <v>0</v>
      </c>
      <c r="E190" s="6">
        <v>0</v>
      </c>
      <c r="F190" s="12">
        <v>0</v>
      </c>
      <c r="G190" s="77">
        <v>2108.66</v>
      </c>
      <c r="H190" s="75">
        <v>0</v>
      </c>
      <c r="I190" s="75">
        <v>0</v>
      </c>
      <c r="J190" s="75">
        <v>0</v>
      </c>
      <c r="K190" s="6"/>
    </row>
    <row r="191" spans="1:11" ht="94.5" x14ac:dyDescent="0.25">
      <c r="A191" s="7">
        <v>189</v>
      </c>
      <c r="B191" s="11" t="s">
        <v>122</v>
      </c>
      <c r="C191" s="6">
        <f t="shared" si="90"/>
        <v>110321.14</v>
      </c>
      <c r="D191" s="6">
        <v>29381.49</v>
      </c>
      <c r="E191" s="6">
        <v>22760.47</v>
      </c>
      <c r="F191" s="6">
        <v>29146.59</v>
      </c>
      <c r="G191" s="59">
        <f>G192</f>
        <v>28732.59</v>
      </c>
      <c r="H191" s="24">
        <f>H192</f>
        <v>300</v>
      </c>
      <c r="I191" s="24">
        <f t="shared" ref="I191:J191" si="94">I192</f>
        <v>0</v>
      </c>
      <c r="J191" s="24">
        <f t="shared" si="94"/>
        <v>0</v>
      </c>
      <c r="K191" s="6" t="s">
        <v>123</v>
      </c>
    </row>
    <row r="192" spans="1:11" ht="15.75" x14ac:dyDescent="0.25">
      <c r="A192" s="7">
        <v>190</v>
      </c>
      <c r="B192" s="11" t="s">
        <v>10</v>
      </c>
      <c r="C192" s="6">
        <f t="shared" si="90"/>
        <v>110321.14</v>
      </c>
      <c r="D192" s="6">
        <v>29381.49</v>
      </c>
      <c r="E192" s="6">
        <v>22760.47</v>
      </c>
      <c r="F192" s="6">
        <v>29146.59</v>
      </c>
      <c r="G192" s="77">
        <v>28732.59</v>
      </c>
      <c r="H192" s="26">
        <v>300</v>
      </c>
      <c r="I192" s="26">
        <v>0</v>
      </c>
      <c r="J192" s="26">
        <v>0</v>
      </c>
      <c r="K192" s="6"/>
    </row>
    <row r="193" spans="1:11" ht="47.25" x14ac:dyDescent="0.25">
      <c r="A193" s="7">
        <v>191</v>
      </c>
      <c r="B193" s="11" t="s">
        <v>124</v>
      </c>
      <c r="C193" s="6">
        <f t="shared" si="90"/>
        <v>478.71</v>
      </c>
      <c r="D193" s="6">
        <v>0</v>
      </c>
      <c r="E193" s="15">
        <v>0</v>
      </c>
      <c r="F193" s="15">
        <v>49.33</v>
      </c>
      <c r="G193" s="70">
        <f>G194</f>
        <v>29.38</v>
      </c>
      <c r="H193" s="27">
        <f>H194</f>
        <v>200</v>
      </c>
      <c r="I193" s="27">
        <f t="shared" ref="I193:J193" si="95">I194</f>
        <v>100</v>
      </c>
      <c r="J193" s="27">
        <f t="shared" si="95"/>
        <v>100</v>
      </c>
      <c r="K193" s="6" t="s">
        <v>117</v>
      </c>
    </row>
    <row r="194" spans="1:11" ht="15.75" x14ac:dyDescent="0.25">
      <c r="A194" s="7">
        <v>192</v>
      </c>
      <c r="B194" s="11" t="s">
        <v>10</v>
      </c>
      <c r="C194" s="6">
        <f t="shared" si="90"/>
        <v>478.71</v>
      </c>
      <c r="D194" s="6">
        <v>0</v>
      </c>
      <c r="E194" s="15">
        <v>0</v>
      </c>
      <c r="F194" s="15">
        <v>49.33</v>
      </c>
      <c r="G194" s="78">
        <v>29.38</v>
      </c>
      <c r="H194" s="84">
        <v>200</v>
      </c>
      <c r="I194" s="84">
        <v>100</v>
      </c>
      <c r="J194" s="84">
        <v>100</v>
      </c>
      <c r="K194" s="6"/>
    </row>
    <row r="195" spans="1:11" ht="94.5" x14ac:dyDescent="0.25">
      <c r="A195" s="7">
        <v>193</v>
      </c>
      <c r="B195" s="11" t="s">
        <v>129</v>
      </c>
      <c r="C195" s="6">
        <f t="shared" si="90"/>
        <v>1156.81</v>
      </c>
      <c r="D195" s="6">
        <v>1156.81</v>
      </c>
      <c r="E195" s="6">
        <v>0</v>
      </c>
      <c r="F195" s="6">
        <v>0</v>
      </c>
      <c r="G195" s="59">
        <v>0</v>
      </c>
      <c r="H195" s="24">
        <f>H196</f>
        <v>0</v>
      </c>
      <c r="I195" s="24">
        <f t="shared" ref="I195:J195" si="96">I196</f>
        <v>0</v>
      </c>
      <c r="J195" s="24">
        <f t="shared" si="96"/>
        <v>0</v>
      </c>
      <c r="K195" s="6" t="s">
        <v>130</v>
      </c>
    </row>
    <row r="196" spans="1:11" ht="15.75" x14ac:dyDescent="0.25">
      <c r="A196" s="7">
        <v>194</v>
      </c>
      <c r="B196" s="11" t="s">
        <v>10</v>
      </c>
      <c r="C196" s="6">
        <f t="shared" si="90"/>
        <v>1156.81</v>
      </c>
      <c r="D196" s="6">
        <v>1156.81</v>
      </c>
      <c r="E196" s="6">
        <v>0</v>
      </c>
      <c r="F196" s="6">
        <v>0</v>
      </c>
      <c r="G196" s="59">
        <v>0</v>
      </c>
      <c r="H196" s="24">
        <v>0</v>
      </c>
      <c r="I196" s="24">
        <v>0</v>
      </c>
      <c r="J196" s="24">
        <v>0</v>
      </c>
      <c r="K196" s="6"/>
    </row>
    <row r="197" spans="1:11" ht="63" x14ac:dyDescent="0.25">
      <c r="A197" s="7">
        <v>195</v>
      </c>
      <c r="B197" s="11" t="s">
        <v>131</v>
      </c>
      <c r="C197" s="6">
        <f t="shared" si="90"/>
        <v>1829.36</v>
      </c>
      <c r="D197" s="6">
        <v>205.05</v>
      </c>
      <c r="E197" s="6">
        <v>148.85</v>
      </c>
      <c r="F197" s="6">
        <v>428</v>
      </c>
      <c r="G197" s="59">
        <f>G198</f>
        <v>247.46</v>
      </c>
      <c r="H197" s="24">
        <f>H198</f>
        <v>300</v>
      </c>
      <c r="I197" s="24">
        <f t="shared" ref="I197:J197" si="97">I198</f>
        <v>250</v>
      </c>
      <c r="J197" s="24">
        <f t="shared" si="97"/>
        <v>250</v>
      </c>
      <c r="K197" s="6" t="s">
        <v>132</v>
      </c>
    </row>
    <row r="198" spans="1:11" ht="15.75" x14ac:dyDescent="0.25">
      <c r="A198" s="7">
        <v>196</v>
      </c>
      <c r="B198" s="11" t="s">
        <v>10</v>
      </c>
      <c r="C198" s="6">
        <f t="shared" si="90"/>
        <v>1829.36</v>
      </c>
      <c r="D198" s="6">
        <v>205.05</v>
      </c>
      <c r="E198" s="6">
        <v>148.85</v>
      </c>
      <c r="F198" s="6">
        <v>428</v>
      </c>
      <c r="G198" s="69">
        <v>247.46</v>
      </c>
      <c r="H198" s="26">
        <v>300</v>
      </c>
      <c r="I198" s="26">
        <v>250</v>
      </c>
      <c r="J198" s="26">
        <v>250</v>
      </c>
      <c r="K198" s="6"/>
    </row>
    <row r="199" spans="1:11" ht="63" x14ac:dyDescent="0.25">
      <c r="A199" s="7">
        <v>197</v>
      </c>
      <c r="B199" s="11" t="s">
        <v>133</v>
      </c>
      <c r="C199" s="6">
        <f t="shared" si="90"/>
        <v>1222.23</v>
      </c>
      <c r="D199" s="6">
        <v>20</v>
      </c>
      <c r="E199" s="6">
        <v>129.4</v>
      </c>
      <c r="F199" s="6">
        <v>179.53</v>
      </c>
      <c r="G199" s="59">
        <f>G200</f>
        <v>193.3</v>
      </c>
      <c r="H199" s="24">
        <f t="shared" ref="H199:J199" si="98">H200</f>
        <v>500</v>
      </c>
      <c r="I199" s="24">
        <f t="shared" si="98"/>
        <v>200</v>
      </c>
      <c r="J199" s="24">
        <f t="shared" si="98"/>
        <v>0</v>
      </c>
      <c r="K199" s="6" t="s">
        <v>134</v>
      </c>
    </row>
    <row r="200" spans="1:11" ht="15.75" x14ac:dyDescent="0.25">
      <c r="A200" s="7">
        <v>198</v>
      </c>
      <c r="B200" s="11" t="s">
        <v>10</v>
      </c>
      <c r="C200" s="6">
        <f t="shared" si="90"/>
        <v>1222.23</v>
      </c>
      <c r="D200" s="6">
        <v>20</v>
      </c>
      <c r="E200" s="6">
        <v>129.4</v>
      </c>
      <c r="F200" s="6">
        <v>179.53</v>
      </c>
      <c r="G200" s="69">
        <v>193.3</v>
      </c>
      <c r="H200" s="26">
        <v>500</v>
      </c>
      <c r="I200" s="26">
        <v>200</v>
      </c>
      <c r="J200" s="26">
        <v>0</v>
      </c>
      <c r="K200" s="6"/>
    </row>
    <row r="201" spans="1:11" ht="78.75" x14ac:dyDescent="0.25">
      <c r="A201" s="7">
        <v>199</v>
      </c>
      <c r="B201" s="11" t="s">
        <v>135</v>
      </c>
      <c r="C201" s="6">
        <f t="shared" si="90"/>
        <v>28796.14</v>
      </c>
      <c r="D201" s="6">
        <v>0</v>
      </c>
      <c r="E201" s="6">
        <v>5536.6</v>
      </c>
      <c r="F201" s="6">
        <v>6276.79</v>
      </c>
      <c r="G201" s="59">
        <f>G202</f>
        <v>5449.75</v>
      </c>
      <c r="H201" s="24">
        <f t="shared" ref="H201:J201" si="99">H202</f>
        <v>4437</v>
      </c>
      <c r="I201" s="24">
        <f t="shared" si="99"/>
        <v>5096</v>
      </c>
      <c r="J201" s="24">
        <f t="shared" si="99"/>
        <v>2000</v>
      </c>
      <c r="K201" s="6" t="s">
        <v>136</v>
      </c>
    </row>
    <row r="202" spans="1:11" ht="15.75" x14ac:dyDescent="0.25">
      <c r="A202" s="7">
        <v>200</v>
      </c>
      <c r="B202" s="11" t="s">
        <v>10</v>
      </c>
      <c r="C202" s="6">
        <f t="shared" si="90"/>
        <v>28796.14</v>
      </c>
      <c r="D202" s="6">
        <v>0</v>
      </c>
      <c r="E202" s="6">
        <v>5536.6</v>
      </c>
      <c r="F202" s="6">
        <v>6276.79</v>
      </c>
      <c r="G202" s="77">
        <v>5449.75</v>
      </c>
      <c r="H202" s="26">
        <v>4437</v>
      </c>
      <c r="I202" s="26">
        <v>5096</v>
      </c>
      <c r="J202" s="26">
        <v>2000</v>
      </c>
      <c r="K202" s="6"/>
    </row>
    <row r="203" spans="1:11" ht="126" x14ac:dyDescent="0.25">
      <c r="A203" s="7">
        <v>201</v>
      </c>
      <c r="B203" s="56" t="s">
        <v>229</v>
      </c>
      <c r="C203" s="57">
        <f t="shared" si="90"/>
        <v>28100</v>
      </c>
      <c r="D203" s="57">
        <f>D204</f>
        <v>0</v>
      </c>
      <c r="E203" s="57">
        <f>E204</f>
        <v>0</v>
      </c>
      <c r="F203" s="57">
        <f>F204</f>
        <v>0</v>
      </c>
      <c r="G203" s="69">
        <f>G204</f>
        <v>1700</v>
      </c>
      <c r="H203" s="26">
        <f t="shared" ref="H203:J203" si="100">H204</f>
        <v>5700</v>
      </c>
      <c r="I203" s="26">
        <f t="shared" si="100"/>
        <v>5700</v>
      </c>
      <c r="J203" s="26">
        <f t="shared" si="100"/>
        <v>15000</v>
      </c>
      <c r="K203" s="57" t="s">
        <v>232</v>
      </c>
    </row>
    <row r="204" spans="1:11" ht="15.75" x14ac:dyDescent="0.25">
      <c r="A204" s="7">
        <v>202</v>
      </c>
      <c r="B204" s="56" t="s">
        <v>10</v>
      </c>
      <c r="C204" s="57">
        <f t="shared" si="90"/>
        <v>28100</v>
      </c>
      <c r="D204" s="57">
        <v>0</v>
      </c>
      <c r="E204" s="57">
        <v>0</v>
      </c>
      <c r="F204" s="57">
        <v>0</v>
      </c>
      <c r="G204" s="69">
        <v>1700</v>
      </c>
      <c r="H204" s="26">
        <v>5700</v>
      </c>
      <c r="I204" s="26">
        <v>5700</v>
      </c>
      <c r="J204" s="26">
        <v>15000</v>
      </c>
      <c r="K204" s="57"/>
    </row>
    <row r="205" spans="1:11" ht="15.75" x14ac:dyDescent="0.25">
      <c r="A205" s="7">
        <v>203</v>
      </c>
      <c r="B205" s="152" t="s">
        <v>137</v>
      </c>
      <c r="C205" s="153"/>
      <c r="D205" s="153"/>
      <c r="E205" s="153"/>
      <c r="F205" s="153"/>
      <c r="G205" s="153"/>
      <c r="H205" s="153"/>
      <c r="I205" s="153"/>
      <c r="J205" s="153"/>
      <c r="K205" s="5"/>
    </row>
    <row r="206" spans="1:11" ht="31.5" x14ac:dyDescent="0.25">
      <c r="A206" s="7">
        <v>204</v>
      </c>
      <c r="B206" s="11" t="s">
        <v>73</v>
      </c>
      <c r="C206" s="6">
        <f>SUM(D206:J206)</f>
        <v>1019734.0124999998</v>
      </c>
      <c r="D206" s="6">
        <v>157216.4</v>
      </c>
      <c r="E206" s="6">
        <v>126802.58</v>
      </c>
      <c r="F206" s="6">
        <v>235244.37</v>
      </c>
      <c r="G206" s="59">
        <f>SUM(G207:G209)</f>
        <v>140792.30999999997</v>
      </c>
      <c r="H206" s="24">
        <f t="shared" ref="H206:J206" si="101">SUM(H207:H209)</f>
        <v>207957.63249999998</v>
      </c>
      <c r="I206" s="24">
        <f t="shared" si="101"/>
        <v>75262.2</v>
      </c>
      <c r="J206" s="24">
        <f t="shared" si="101"/>
        <v>76458.52</v>
      </c>
      <c r="K206" s="6" t="s">
        <v>7</v>
      </c>
    </row>
    <row r="207" spans="1:11" ht="15.75" x14ac:dyDescent="0.25">
      <c r="A207" s="7">
        <v>205</v>
      </c>
      <c r="B207" s="11" t="s">
        <v>9</v>
      </c>
      <c r="C207" s="6">
        <f>SUM(D207:J207)</f>
        <v>139438.78999999998</v>
      </c>
      <c r="D207" s="6">
        <v>40982.199999999997</v>
      </c>
      <c r="E207" s="6">
        <v>3176.8</v>
      </c>
      <c r="F207" s="6">
        <v>83595.289999999994</v>
      </c>
      <c r="G207" s="59">
        <f>G224</f>
        <v>6498.8</v>
      </c>
      <c r="H207" s="24">
        <f t="shared" ref="H207:I207" si="102">H224</f>
        <v>1720.8</v>
      </c>
      <c r="I207" s="24">
        <f t="shared" si="102"/>
        <v>1727.8</v>
      </c>
      <c r="J207" s="24">
        <f t="shared" ref="J207" si="103">J224</f>
        <v>1737.1</v>
      </c>
      <c r="K207" s="6" t="s">
        <v>7</v>
      </c>
    </row>
    <row r="208" spans="1:11" ht="15.75" x14ac:dyDescent="0.25">
      <c r="A208" s="7">
        <v>206</v>
      </c>
      <c r="B208" s="11" t="s">
        <v>10</v>
      </c>
      <c r="C208" s="6">
        <f>SUM(D208:J208)</f>
        <v>880007.14250000007</v>
      </c>
      <c r="D208" s="6">
        <v>116234.2</v>
      </c>
      <c r="E208" s="6">
        <v>123625.78</v>
      </c>
      <c r="F208" s="6">
        <v>151649.07999999999</v>
      </c>
      <c r="G208" s="59">
        <f>G225</f>
        <v>134005.43</v>
      </c>
      <c r="H208" s="24">
        <f>H214+H225</f>
        <v>206236.83249999999</v>
      </c>
      <c r="I208" s="24">
        <f t="shared" ref="I208" si="104">I225</f>
        <v>73534.399999999994</v>
      </c>
      <c r="J208" s="24">
        <f t="shared" ref="J208" si="105">J225</f>
        <v>74721.42</v>
      </c>
      <c r="K208" s="6" t="s">
        <v>7</v>
      </c>
    </row>
    <row r="209" spans="1:11" ht="31.5" x14ac:dyDescent="0.25">
      <c r="A209" s="7">
        <v>207</v>
      </c>
      <c r="B209" s="11" t="s">
        <v>225</v>
      </c>
      <c r="C209" s="6">
        <f>SUM(D209:J209)</f>
        <v>288.08</v>
      </c>
      <c r="D209" s="6"/>
      <c r="E209" s="6"/>
      <c r="F209" s="6"/>
      <c r="G209" s="59">
        <f>G226</f>
        <v>288.08</v>
      </c>
      <c r="H209" s="24">
        <f t="shared" ref="H209:I209" si="106">H226</f>
        <v>0</v>
      </c>
      <c r="I209" s="24">
        <f t="shared" si="106"/>
        <v>0</v>
      </c>
      <c r="J209" s="24">
        <f t="shared" ref="J209" si="107">J226</f>
        <v>0</v>
      </c>
      <c r="K209" s="6"/>
    </row>
    <row r="210" spans="1:11" ht="15.75" x14ac:dyDescent="0.25">
      <c r="A210" s="7"/>
      <c r="B210" s="149" t="s">
        <v>87</v>
      </c>
      <c r="C210" s="164"/>
      <c r="D210" s="164"/>
      <c r="E210" s="164"/>
      <c r="F210" s="164"/>
      <c r="G210" s="164"/>
      <c r="H210" s="164"/>
      <c r="I210" s="164"/>
      <c r="J210" s="165"/>
      <c r="K210" s="6"/>
    </row>
    <row r="211" spans="1:11" ht="47.25" x14ac:dyDescent="0.25">
      <c r="A211" s="7"/>
      <c r="B211" s="86" t="s">
        <v>88</v>
      </c>
      <c r="C211" s="90">
        <f t="shared" ref="C211:C213" si="108">SUM(D211:J211)</f>
        <v>66160.842499999999</v>
      </c>
      <c r="D211" s="91"/>
      <c r="E211" s="91"/>
      <c r="F211" s="91"/>
      <c r="G211" s="91"/>
      <c r="H211" s="92">
        <f>H212+H213+H214</f>
        <v>66160.842499999999</v>
      </c>
      <c r="I211" s="92">
        <f t="shared" ref="I211:J211" si="109">I212+I213+I214</f>
        <v>0</v>
      </c>
      <c r="J211" s="92">
        <f t="shared" si="109"/>
        <v>0</v>
      </c>
      <c r="K211" s="6" t="s">
        <v>7</v>
      </c>
    </row>
    <row r="212" spans="1:11" ht="15.75" x14ac:dyDescent="0.25">
      <c r="A212" s="7"/>
      <c r="B212" s="86" t="s">
        <v>12</v>
      </c>
      <c r="C212" s="90">
        <f t="shared" si="108"/>
        <v>0</v>
      </c>
      <c r="D212" s="91"/>
      <c r="E212" s="91"/>
      <c r="F212" s="91"/>
      <c r="G212" s="91"/>
      <c r="H212" s="92">
        <f>H217</f>
        <v>0</v>
      </c>
      <c r="I212" s="92">
        <f t="shared" ref="I212:J212" si="110">I217</f>
        <v>0</v>
      </c>
      <c r="J212" s="92">
        <f t="shared" si="110"/>
        <v>0</v>
      </c>
      <c r="K212" s="6" t="s">
        <v>7</v>
      </c>
    </row>
    <row r="213" spans="1:11" ht="15.75" x14ac:dyDescent="0.25">
      <c r="A213" s="7"/>
      <c r="B213" s="86" t="s">
        <v>63</v>
      </c>
      <c r="C213" s="90">
        <f t="shared" si="108"/>
        <v>0</v>
      </c>
      <c r="D213" s="91"/>
      <c r="E213" s="91"/>
      <c r="F213" s="91"/>
      <c r="G213" s="91"/>
      <c r="H213" s="92">
        <f>H218</f>
        <v>0</v>
      </c>
      <c r="I213" s="92">
        <f t="shared" ref="I213:J213" si="111">I218</f>
        <v>0</v>
      </c>
      <c r="J213" s="92">
        <f t="shared" si="111"/>
        <v>0</v>
      </c>
      <c r="K213" s="6" t="s">
        <v>7</v>
      </c>
    </row>
    <row r="214" spans="1:11" ht="15.75" x14ac:dyDescent="0.25">
      <c r="A214" s="7"/>
      <c r="B214" s="86" t="s">
        <v>25</v>
      </c>
      <c r="C214" s="91">
        <f>SUM(D214:J214)</f>
        <v>66160.842499999999</v>
      </c>
      <c r="D214" s="91"/>
      <c r="E214" s="91"/>
      <c r="F214" s="91"/>
      <c r="G214" s="91"/>
      <c r="H214" s="93">
        <f>H219</f>
        <v>66160.842499999999</v>
      </c>
      <c r="I214" s="93">
        <f t="shared" ref="I214:J214" si="112">I219</f>
        <v>0</v>
      </c>
      <c r="J214" s="93">
        <f t="shared" si="112"/>
        <v>0</v>
      </c>
      <c r="K214" s="6" t="s">
        <v>7</v>
      </c>
    </row>
    <row r="215" spans="1:11" ht="15.75" x14ac:dyDescent="0.25">
      <c r="A215" s="7"/>
      <c r="B215" s="149" t="s">
        <v>243</v>
      </c>
      <c r="C215" s="164"/>
      <c r="D215" s="164"/>
      <c r="E215" s="164"/>
      <c r="F215" s="164"/>
      <c r="G215" s="164"/>
      <c r="H215" s="164"/>
      <c r="I215" s="164"/>
      <c r="J215" s="165"/>
      <c r="K215" s="6"/>
    </row>
    <row r="216" spans="1:11" ht="63" x14ac:dyDescent="0.25">
      <c r="A216" s="7"/>
      <c r="B216" s="88" t="s">
        <v>90</v>
      </c>
      <c r="C216" s="6">
        <f t="shared" ref="C216:C219" si="113">SUM(D216:J216)</f>
        <v>66160.842499999999</v>
      </c>
      <c r="D216" s="87"/>
      <c r="E216" s="87"/>
      <c r="F216" s="87"/>
      <c r="G216" s="87"/>
      <c r="H216" s="89">
        <f>H217+H218+H219</f>
        <v>66160.842499999999</v>
      </c>
      <c r="I216" s="89">
        <f t="shared" ref="I216:J216" si="114">I217+I218+I219</f>
        <v>0</v>
      </c>
      <c r="J216" s="89">
        <f t="shared" si="114"/>
        <v>0</v>
      </c>
      <c r="K216" s="6" t="s">
        <v>7</v>
      </c>
    </row>
    <row r="217" spans="1:11" ht="15.75" x14ac:dyDescent="0.25">
      <c r="A217" s="7"/>
      <c r="B217" s="88" t="s">
        <v>12</v>
      </c>
      <c r="C217" s="6">
        <f t="shared" si="113"/>
        <v>0</v>
      </c>
      <c r="D217" s="87"/>
      <c r="E217" s="87"/>
      <c r="F217" s="87"/>
      <c r="G217" s="87"/>
      <c r="H217" s="89">
        <v>0</v>
      </c>
      <c r="I217" s="89">
        <v>0</v>
      </c>
      <c r="J217" s="89">
        <v>0</v>
      </c>
      <c r="K217" s="6" t="s">
        <v>7</v>
      </c>
    </row>
    <row r="218" spans="1:11" ht="15.75" x14ac:dyDescent="0.25">
      <c r="A218" s="7"/>
      <c r="B218" s="88" t="s">
        <v>63</v>
      </c>
      <c r="C218" s="6">
        <f t="shared" si="113"/>
        <v>0</v>
      </c>
      <c r="D218" s="87"/>
      <c r="E218" s="87"/>
      <c r="F218" s="87"/>
      <c r="G218" s="87"/>
      <c r="H218" s="89">
        <v>0</v>
      </c>
      <c r="I218" s="89">
        <v>0</v>
      </c>
      <c r="J218" s="89">
        <v>0</v>
      </c>
      <c r="K218" s="6" t="s">
        <v>7</v>
      </c>
    </row>
    <row r="219" spans="1:11" ht="15.75" x14ac:dyDescent="0.25">
      <c r="A219" s="7"/>
      <c r="B219" s="14" t="s">
        <v>25</v>
      </c>
      <c r="C219" s="6">
        <f t="shared" si="113"/>
        <v>66160.842499999999</v>
      </c>
      <c r="D219" s="6"/>
      <c r="E219" s="6"/>
      <c r="F219" s="6"/>
      <c r="G219" s="59"/>
      <c r="H219" s="24">
        <f>H221</f>
        <v>66160.842499999999</v>
      </c>
      <c r="I219" s="24">
        <f t="shared" ref="I219:J219" si="115">I221</f>
        <v>0</v>
      </c>
      <c r="J219" s="24">
        <f t="shared" si="115"/>
        <v>0</v>
      </c>
      <c r="K219" s="6" t="s">
        <v>7</v>
      </c>
    </row>
    <row r="220" spans="1:11" ht="78.75" x14ac:dyDescent="0.25">
      <c r="A220" s="7"/>
      <c r="B220" s="14" t="s">
        <v>142</v>
      </c>
      <c r="C220" s="6">
        <f>SUM(D220:J220)</f>
        <v>66160.842499999999</v>
      </c>
      <c r="D220" s="6"/>
      <c r="E220" s="6"/>
      <c r="F220" s="6"/>
      <c r="G220" s="59"/>
      <c r="H220" s="24">
        <f>H221</f>
        <v>66160.842499999999</v>
      </c>
      <c r="I220" s="24">
        <f>I221</f>
        <v>0</v>
      </c>
      <c r="J220" s="24">
        <f>J221</f>
        <v>0</v>
      </c>
      <c r="K220" s="6" t="s">
        <v>143</v>
      </c>
    </row>
    <row r="221" spans="1:11" ht="15.75" x14ac:dyDescent="0.25">
      <c r="A221" s="7"/>
      <c r="B221" s="14" t="s">
        <v>10</v>
      </c>
      <c r="C221" s="6">
        <f>SUM(D221:J221)</f>
        <v>66160.842499999999</v>
      </c>
      <c r="D221" s="6"/>
      <c r="E221" s="6"/>
      <c r="F221" s="6"/>
      <c r="G221" s="59"/>
      <c r="H221" s="24">
        <v>66160.842499999999</v>
      </c>
      <c r="I221" s="24">
        <v>0</v>
      </c>
      <c r="J221" s="24">
        <v>0</v>
      </c>
      <c r="K221" s="6"/>
    </row>
    <row r="222" spans="1:11" ht="15.75" x14ac:dyDescent="0.25">
      <c r="A222" s="7">
        <v>208</v>
      </c>
      <c r="B222" s="145" t="s">
        <v>16</v>
      </c>
      <c r="C222" s="146"/>
      <c r="D222" s="146"/>
      <c r="E222" s="146"/>
      <c r="F222" s="146"/>
      <c r="G222" s="146"/>
      <c r="H222" s="146"/>
      <c r="I222" s="146"/>
      <c r="J222" s="146"/>
      <c r="K222" s="5"/>
    </row>
    <row r="223" spans="1:11" ht="31.5" x14ac:dyDescent="0.25">
      <c r="A223" s="7">
        <v>209</v>
      </c>
      <c r="B223" s="39" t="s">
        <v>103</v>
      </c>
      <c r="C223" s="37">
        <f t="shared" ref="C223:C257" si="116">SUM(D223:J223)</f>
        <v>953573.16999999993</v>
      </c>
      <c r="D223" s="37">
        <v>157216.4</v>
      </c>
      <c r="E223" s="37">
        <v>126802.58</v>
      </c>
      <c r="F223" s="37">
        <v>235244.37</v>
      </c>
      <c r="G223" s="63">
        <f>SUM(G224:G226)</f>
        <v>140792.30999999997</v>
      </c>
      <c r="H223" s="40">
        <f t="shared" ref="H223:J223" si="117">SUM(H224:H226)</f>
        <v>141796.78999999998</v>
      </c>
      <c r="I223" s="40">
        <f t="shared" si="117"/>
        <v>75262.2</v>
      </c>
      <c r="J223" s="40">
        <f t="shared" si="117"/>
        <v>76458.52</v>
      </c>
      <c r="K223" s="6" t="s">
        <v>7</v>
      </c>
    </row>
    <row r="224" spans="1:11" ht="15.75" x14ac:dyDescent="0.25">
      <c r="A224" s="7">
        <v>210</v>
      </c>
      <c r="B224" s="39" t="s">
        <v>9</v>
      </c>
      <c r="C224" s="37">
        <f t="shared" si="116"/>
        <v>139438.78999999998</v>
      </c>
      <c r="D224" s="37">
        <v>40982.199999999997</v>
      </c>
      <c r="E224" s="37">
        <v>3176.8</v>
      </c>
      <c r="F224" s="37">
        <v>83595.289999999994</v>
      </c>
      <c r="G224" s="63">
        <f>G251+G255</f>
        <v>6498.8</v>
      </c>
      <c r="H224" s="40">
        <f t="shared" ref="H224:I224" si="118">H251+H255</f>
        <v>1720.8</v>
      </c>
      <c r="I224" s="40">
        <f t="shared" si="118"/>
        <v>1727.8</v>
      </c>
      <c r="J224" s="40">
        <f t="shared" ref="J224" si="119">J251+J255</f>
        <v>1737.1</v>
      </c>
      <c r="K224" s="6" t="s">
        <v>7</v>
      </c>
    </row>
    <row r="225" spans="1:11" ht="15.75" x14ac:dyDescent="0.25">
      <c r="A225" s="7">
        <v>211</v>
      </c>
      <c r="B225" s="39" t="s">
        <v>10</v>
      </c>
      <c r="C225" s="37">
        <f t="shared" si="116"/>
        <v>813846.3</v>
      </c>
      <c r="D225" s="37">
        <v>116234.2</v>
      </c>
      <c r="E225" s="37">
        <v>123625.78</v>
      </c>
      <c r="F225" s="37">
        <v>151649.07999999999</v>
      </c>
      <c r="G225" s="63">
        <f>G233+G235+G245+G247+G249+G253+G256</f>
        <v>134005.43</v>
      </c>
      <c r="H225" s="40">
        <f>H233+H235+H240+H245+H247+H249+H253+H256</f>
        <v>140075.99</v>
      </c>
      <c r="I225" s="40">
        <f>I233+I235+I240+I245+I247+I249+I253+I256</f>
        <v>73534.399999999994</v>
      </c>
      <c r="J225" s="40">
        <f>J233+J235+J240+J245+J247+J249+J253+J256</f>
        <v>74721.42</v>
      </c>
      <c r="K225" s="6" t="s">
        <v>7</v>
      </c>
    </row>
    <row r="226" spans="1:11" ht="31.5" x14ac:dyDescent="0.25">
      <c r="A226" s="7">
        <v>212</v>
      </c>
      <c r="B226" s="11" t="s">
        <v>225</v>
      </c>
      <c r="C226" s="6">
        <f t="shared" si="116"/>
        <v>288.08</v>
      </c>
      <c r="D226" s="6"/>
      <c r="E226" s="6"/>
      <c r="F226" s="6"/>
      <c r="G226" s="59">
        <f>G257</f>
        <v>288.08</v>
      </c>
      <c r="H226" s="24">
        <f t="shared" ref="H226:I226" si="120">H257</f>
        <v>0</v>
      </c>
      <c r="I226" s="24">
        <f t="shared" si="120"/>
        <v>0</v>
      </c>
      <c r="J226" s="24">
        <f t="shared" ref="J226" si="121">J257</f>
        <v>0</v>
      </c>
      <c r="K226" s="6"/>
    </row>
    <row r="227" spans="1:11" ht="63" x14ac:dyDescent="0.25">
      <c r="A227" s="7">
        <v>213</v>
      </c>
      <c r="B227" s="11" t="s">
        <v>138</v>
      </c>
      <c r="C227" s="6">
        <f t="shared" si="116"/>
        <v>0</v>
      </c>
      <c r="D227" s="6">
        <v>0</v>
      </c>
      <c r="E227" s="6">
        <v>0</v>
      </c>
      <c r="F227" s="6">
        <v>0</v>
      </c>
      <c r="G227" s="59">
        <v>0</v>
      </c>
      <c r="H227" s="24">
        <v>0</v>
      </c>
      <c r="I227" s="24">
        <v>0</v>
      </c>
      <c r="J227" s="24">
        <v>0</v>
      </c>
      <c r="K227" s="6" t="s">
        <v>139</v>
      </c>
    </row>
    <row r="228" spans="1:11" ht="15.75" x14ac:dyDescent="0.25">
      <c r="A228" s="7">
        <v>214</v>
      </c>
      <c r="B228" s="11" t="s">
        <v>26</v>
      </c>
      <c r="C228" s="6">
        <f t="shared" si="116"/>
        <v>0</v>
      </c>
      <c r="D228" s="6">
        <v>0</v>
      </c>
      <c r="E228" s="6">
        <v>0</v>
      </c>
      <c r="F228" s="6">
        <v>0</v>
      </c>
      <c r="G228" s="59">
        <v>0</v>
      </c>
      <c r="H228" s="24">
        <v>0</v>
      </c>
      <c r="I228" s="24">
        <v>0</v>
      </c>
      <c r="J228" s="24">
        <v>0</v>
      </c>
      <c r="K228" s="6"/>
    </row>
    <row r="229" spans="1:11" ht="15.75" x14ac:dyDescent="0.25">
      <c r="A229" s="7">
        <v>215</v>
      </c>
      <c r="B229" s="11" t="s">
        <v>25</v>
      </c>
      <c r="C229" s="6">
        <f t="shared" si="116"/>
        <v>0</v>
      </c>
      <c r="D229" s="6">
        <v>0</v>
      </c>
      <c r="E229" s="6">
        <v>0</v>
      </c>
      <c r="F229" s="6">
        <v>0</v>
      </c>
      <c r="G229" s="59">
        <v>0</v>
      </c>
      <c r="H229" s="24">
        <v>0</v>
      </c>
      <c r="I229" s="24">
        <v>0</v>
      </c>
      <c r="J229" s="24">
        <v>0</v>
      </c>
      <c r="K229" s="6"/>
    </row>
    <row r="230" spans="1:11" ht="94.5" x14ac:dyDescent="0.25">
      <c r="A230" s="7">
        <v>216</v>
      </c>
      <c r="B230" s="11" t="s">
        <v>140</v>
      </c>
      <c r="C230" s="6">
        <f t="shared" si="116"/>
        <v>0</v>
      </c>
      <c r="D230" s="6">
        <v>0</v>
      </c>
      <c r="E230" s="6">
        <v>0</v>
      </c>
      <c r="F230" s="6">
        <v>0</v>
      </c>
      <c r="G230" s="59">
        <v>0</v>
      </c>
      <c r="H230" s="24">
        <v>0</v>
      </c>
      <c r="I230" s="24">
        <v>0</v>
      </c>
      <c r="J230" s="24">
        <v>0</v>
      </c>
      <c r="K230" s="6" t="s">
        <v>139</v>
      </c>
    </row>
    <row r="231" spans="1:11" ht="15.75" x14ac:dyDescent="0.25">
      <c r="A231" s="7">
        <v>217</v>
      </c>
      <c r="B231" s="11" t="s">
        <v>26</v>
      </c>
      <c r="C231" s="6">
        <f t="shared" si="116"/>
        <v>0</v>
      </c>
      <c r="D231" s="6">
        <v>0</v>
      </c>
      <c r="E231" s="6">
        <v>0</v>
      </c>
      <c r="F231" s="6">
        <v>0</v>
      </c>
      <c r="G231" s="59">
        <v>0</v>
      </c>
      <c r="H231" s="24">
        <v>0</v>
      </c>
      <c r="I231" s="24">
        <v>0</v>
      </c>
      <c r="J231" s="24">
        <v>0</v>
      </c>
      <c r="K231" s="6"/>
    </row>
    <row r="232" spans="1:11" ht="110.25" x14ac:dyDescent="0.25">
      <c r="A232" s="7">
        <v>218</v>
      </c>
      <c r="B232" s="11" t="s">
        <v>141</v>
      </c>
      <c r="C232" s="6">
        <f t="shared" si="116"/>
        <v>5513.42</v>
      </c>
      <c r="D232" s="6">
        <v>1957.01</v>
      </c>
      <c r="E232" s="6">
        <v>1693.9</v>
      </c>
      <c r="F232" s="6">
        <v>1549</v>
      </c>
      <c r="G232" s="59">
        <f>G233</f>
        <v>313.51</v>
      </c>
      <c r="H232" s="24">
        <f t="shared" ref="H232:J232" si="122">H233</f>
        <v>0</v>
      </c>
      <c r="I232" s="24">
        <f t="shared" si="122"/>
        <v>0</v>
      </c>
      <c r="J232" s="24">
        <f t="shared" si="122"/>
        <v>0</v>
      </c>
      <c r="K232" s="6" t="s">
        <v>139</v>
      </c>
    </row>
    <row r="233" spans="1:11" ht="15.75" x14ac:dyDescent="0.25">
      <c r="A233" s="7">
        <v>219</v>
      </c>
      <c r="B233" s="11" t="s">
        <v>10</v>
      </c>
      <c r="C233" s="6">
        <f t="shared" si="116"/>
        <v>5513.42</v>
      </c>
      <c r="D233" s="6">
        <v>1957.01</v>
      </c>
      <c r="E233" s="6">
        <v>1693.9</v>
      </c>
      <c r="F233" s="6">
        <v>1549</v>
      </c>
      <c r="G233" s="64">
        <v>313.51</v>
      </c>
      <c r="H233" s="26">
        <v>0</v>
      </c>
      <c r="I233" s="26">
        <v>0</v>
      </c>
      <c r="J233" s="26">
        <v>0</v>
      </c>
      <c r="K233" s="13"/>
    </row>
    <row r="234" spans="1:11" ht="78.75" x14ac:dyDescent="0.25">
      <c r="A234" s="7">
        <v>220</v>
      </c>
      <c r="B234" s="11" t="s">
        <v>142</v>
      </c>
      <c r="C234" s="6">
        <f t="shared" si="116"/>
        <v>369061.88999999996</v>
      </c>
      <c r="D234" s="6">
        <v>53811.22</v>
      </c>
      <c r="E234" s="6">
        <v>59009.49</v>
      </c>
      <c r="F234" s="6">
        <v>82913.119999999995</v>
      </c>
      <c r="G234" s="69">
        <f>G235</f>
        <v>53654.64</v>
      </c>
      <c r="H234" s="26">
        <f t="shared" ref="H234:J234" si="123">H235</f>
        <v>59043.42</v>
      </c>
      <c r="I234" s="26">
        <f t="shared" si="123"/>
        <v>30315</v>
      </c>
      <c r="J234" s="26">
        <f t="shared" si="123"/>
        <v>30315</v>
      </c>
      <c r="K234" s="6" t="s">
        <v>143</v>
      </c>
    </row>
    <row r="235" spans="1:11" ht="15.75" x14ac:dyDescent="0.25">
      <c r="A235" s="7">
        <v>221</v>
      </c>
      <c r="B235" s="11" t="s">
        <v>10</v>
      </c>
      <c r="C235" s="6">
        <f t="shared" si="116"/>
        <v>369061.88999999996</v>
      </c>
      <c r="D235" s="6">
        <v>53811.22</v>
      </c>
      <c r="E235" s="6">
        <v>59009.49</v>
      </c>
      <c r="F235" s="6">
        <v>82913.119999999995</v>
      </c>
      <c r="G235" s="64">
        <v>53654.64</v>
      </c>
      <c r="H235" s="52">
        <v>59043.42</v>
      </c>
      <c r="I235" s="34">
        <v>30315</v>
      </c>
      <c r="J235" s="34">
        <v>30315</v>
      </c>
      <c r="K235" s="6"/>
    </row>
    <row r="236" spans="1:11" ht="94.5" x14ac:dyDescent="0.25">
      <c r="A236" s="7">
        <v>222</v>
      </c>
      <c r="B236" s="11" t="s">
        <v>144</v>
      </c>
      <c r="C236" s="6">
        <f t="shared" si="116"/>
        <v>120353.49</v>
      </c>
      <c r="D236" s="6">
        <v>38469.800000000003</v>
      </c>
      <c r="E236" s="6">
        <v>0</v>
      </c>
      <c r="F236" s="6">
        <v>81883.69</v>
      </c>
      <c r="G236" s="59">
        <v>0</v>
      </c>
      <c r="H236" s="24">
        <v>0</v>
      </c>
      <c r="I236" s="24">
        <v>0</v>
      </c>
      <c r="J236" s="24">
        <v>0</v>
      </c>
      <c r="K236" s="6" t="s">
        <v>143</v>
      </c>
    </row>
    <row r="237" spans="1:11" ht="15.75" x14ac:dyDescent="0.25">
      <c r="A237" s="7">
        <v>223</v>
      </c>
      <c r="B237" s="11" t="s">
        <v>26</v>
      </c>
      <c r="C237" s="6">
        <f t="shared" si="116"/>
        <v>115469.8</v>
      </c>
      <c r="D237" s="6">
        <v>38469.800000000003</v>
      </c>
      <c r="E237" s="6">
        <v>0</v>
      </c>
      <c r="F237" s="6">
        <v>77000</v>
      </c>
      <c r="G237" s="59">
        <v>0</v>
      </c>
      <c r="H237" s="24">
        <v>0</v>
      </c>
      <c r="I237" s="24">
        <v>0</v>
      </c>
      <c r="J237" s="24">
        <v>0</v>
      </c>
      <c r="K237" s="6"/>
    </row>
    <row r="238" spans="1:11" ht="15.75" x14ac:dyDescent="0.25">
      <c r="A238" s="7">
        <v>224</v>
      </c>
      <c r="B238" s="11" t="s">
        <v>25</v>
      </c>
      <c r="C238" s="6">
        <f t="shared" si="116"/>
        <v>4883.6899999999996</v>
      </c>
      <c r="D238" s="6">
        <v>0</v>
      </c>
      <c r="E238" s="6">
        <v>0</v>
      </c>
      <c r="F238" s="6">
        <v>4883.6899999999996</v>
      </c>
      <c r="G238" s="59">
        <v>0</v>
      </c>
      <c r="H238" s="24">
        <v>0</v>
      </c>
      <c r="I238" s="24">
        <v>0</v>
      </c>
      <c r="J238" s="24">
        <v>0</v>
      </c>
      <c r="K238" s="6"/>
    </row>
    <row r="239" spans="1:11" ht="141.75" x14ac:dyDescent="0.25">
      <c r="A239" s="7">
        <v>225</v>
      </c>
      <c r="B239" s="11" t="s">
        <v>145</v>
      </c>
      <c r="C239" s="6">
        <f t="shared" si="116"/>
        <v>7444.29</v>
      </c>
      <c r="D239" s="6">
        <v>2512.42</v>
      </c>
      <c r="E239" s="6">
        <v>2581.87</v>
      </c>
      <c r="F239" s="6">
        <v>0</v>
      </c>
      <c r="G239" s="59">
        <f>G240</f>
        <v>0</v>
      </c>
      <c r="H239" s="24">
        <f t="shared" ref="H239:J239" si="124">H240</f>
        <v>0</v>
      </c>
      <c r="I239" s="24">
        <f t="shared" si="124"/>
        <v>2350</v>
      </c>
      <c r="J239" s="24">
        <f t="shared" si="124"/>
        <v>0</v>
      </c>
      <c r="K239" s="6" t="s">
        <v>146</v>
      </c>
    </row>
    <row r="240" spans="1:11" ht="15.75" x14ac:dyDescent="0.25">
      <c r="A240" s="7">
        <v>226</v>
      </c>
      <c r="B240" s="11" t="s">
        <v>10</v>
      </c>
      <c r="C240" s="6">
        <f t="shared" si="116"/>
        <v>7444.29</v>
      </c>
      <c r="D240" s="6">
        <v>2512.42</v>
      </c>
      <c r="E240" s="6">
        <v>2581.87</v>
      </c>
      <c r="F240" s="6">
        <v>0</v>
      </c>
      <c r="G240" s="69">
        <v>0</v>
      </c>
      <c r="H240" s="26">
        <v>0</v>
      </c>
      <c r="I240" s="26">
        <v>2350</v>
      </c>
      <c r="J240" s="26">
        <v>0</v>
      </c>
      <c r="K240" s="6"/>
    </row>
    <row r="241" spans="1:11" ht="15.75" x14ac:dyDescent="0.25">
      <c r="A241" s="7">
        <v>227</v>
      </c>
      <c r="B241" s="11" t="s">
        <v>26</v>
      </c>
      <c r="C241" s="6">
        <f t="shared" si="116"/>
        <v>0</v>
      </c>
      <c r="D241" s="6">
        <v>0</v>
      </c>
      <c r="E241" s="6">
        <v>0</v>
      </c>
      <c r="F241" s="6">
        <v>0</v>
      </c>
      <c r="G241" s="59">
        <v>0</v>
      </c>
      <c r="H241" s="24">
        <v>0</v>
      </c>
      <c r="I241" s="24">
        <v>0</v>
      </c>
      <c r="J241" s="24">
        <v>0</v>
      </c>
      <c r="K241" s="6"/>
    </row>
    <row r="242" spans="1:11" ht="157.5" x14ac:dyDescent="0.25">
      <c r="A242" s="7">
        <v>228</v>
      </c>
      <c r="B242" s="11" t="s">
        <v>147</v>
      </c>
      <c r="C242" s="6">
        <f t="shared" si="116"/>
        <v>5094.3</v>
      </c>
      <c r="D242" s="6">
        <v>2512.4</v>
      </c>
      <c r="E242" s="6">
        <v>2581.9</v>
      </c>
      <c r="F242" s="6">
        <v>0</v>
      </c>
      <c r="G242" s="59">
        <v>0</v>
      </c>
      <c r="H242" s="24">
        <v>0</v>
      </c>
      <c r="I242" s="24">
        <v>0</v>
      </c>
      <c r="J242" s="24">
        <v>0</v>
      </c>
      <c r="K242" s="6" t="s">
        <v>146</v>
      </c>
    </row>
    <row r="243" spans="1:11" ht="15.75" x14ac:dyDescent="0.25">
      <c r="A243" s="7">
        <v>229</v>
      </c>
      <c r="B243" s="11" t="s">
        <v>63</v>
      </c>
      <c r="C243" s="6">
        <f t="shared" si="116"/>
        <v>5094.3</v>
      </c>
      <c r="D243" s="6">
        <v>2512.4</v>
      </c>
      <c r="E243" s="6">
        <v>2581.9</v>
      </c>
      <c r="F243" s="6">
        <v>0</v>
      </c>
      <c r="G243" s="59">
        <v>0</v>
      </c>
      <c r="H243" s="24">
        <v>0</v>
      </c>
      <c r="I243" s="24">
        <v>0</v>
      </c>
      <c r="J243" s="24">
        <v>0</v>
      </c>
      <c r="K243" s="6"/>
    </row>
    <row r="244" spans="1:11" ht="78.75" x14ac:dyDescent="0.25">
      <c r="A244" s="7">
        <v>233</v>
      </c>
      <c r="B244" s="11" t="s">
        <v>149</v>
      </c>
      <c r="C244" s="6">
        <f t="shared" si="116"/>
        <v>140806.64816000001</v>
      </c>
      <c r="D244" s="6">
        <v>27870.2</v>
      </c>
      <c r="E244" s="6">
        <v>26615.79</v>
      </c>
      <c r="F244" s="6">
        <v>25262.33</v>
      </c>
      <c r="G244" s="59">
        <f>G245</f>
        <v>26396.53</v>
      </c>
      <c r="H244" s="24">
        <f t="shared" ref="H244:J244" si="125">H245</f>
        <v>26780.868160000002</v>
      </c>
      <c r="I244" s="24">
        <f t="shared" si="125"/>
        <v>2880.93</v>
      </c>
      <c r="J244" s="24">
        <f t="shared" si="125"/>
        <v>5000</v>
      </c>
      <c r="K244" s="6" t="s">
        <v>150</v>
      </c>
    </row>
    <row r="245" spans="1:11" ht="15.75" x14ac:dyDescent="0.25">
      <c r="A245" s="7">
        <v>234</v>
      </c>
      <c r="B245" s="11" t="s">
        <v>10</v>
      </c>
      <c r="C245" s="6">
        <f t="shared" si="116"/>
        <v>140806.64816000001</v>
      </c>
      <c r="D245" s="6">
        <v>27870.2</v>
      </c>
      <c r="E245" s="6">
        <v>26615.79</v>
      </c>
      <c r="F245" s="6">
        <v>25262.33</v>
      </c>
      <c r="G245" s="77">
        <v>26396.53</v>
      </c>
      <c r="H245" s="52">
        <v>26780.868160000002</v>
      </c>
      <c r="I245" s="34">
        <v>2880.93</v>
      </c>
      <c r="J245" s="34">
        <v>5000</v>
      </c>
      <c r="K245" s="6"/>
    </row>
    <row r="246" spans="1:11" ht="63" x14ac:dyDescent="0.25">
      <c r="A246" s="7">
        <v>235</v>
      </c>
      <c r="B246" s="11" t="s">
        <v>151</v>
      </c>
      <c r="C246" s="6">
        <f t="shared" si="116"/>
        <v>82070.95</v>
      </c>
      <c r="D246" s="6">
        <v>8377.58</v>
      </c>
      <c r="E246" s="6">
        <v>9832.2800000000007</v>
      </c>
      <c r="F246" s="6">
        <v>15241.46</v>
      </c>
      <c r="G246" s="59">
        <f>G247</f>
        <v>20134.63</v>
      </c>
      <c r="H246" s="24">
        <f t="shared" ref="H246:J246" si="126">H247</f>
        <v>18485</v>
      </c>
      <c r="I246" s="24">
        <f t="shared" si="126"/>
        <v>5000</v>
      </c>
      <c r="J246" s="24">
        <f t="shared" si="126"/>
        <v>5000</v>
      </c>
      <c r="K246" s="6" t="s">
        <v>152</v>
      </c>
    </row>
    <row r="247" spans="1:11" ht="15.75" x14ac:dyDescent="0.25">
      <c r="A247" s="7">
        <v>236</v>
      </c>
      <c r="B247" s="11" t="s">
        <v>10</v>
      </c>
      <c r="C247" s="6">
        <f t="shared" si="116"/>
        <v>82070.95</v>
      </c>
      <c r="D247" s="6">
        <v>8377.58</v>
      </c>
      <c r="E247" s="6">
        <v>9832.2800000000007</v>
      </c>
      <c r="F247" s="6">
        <v>15241.46</v>
      </c>
      <c r="G247" s="77">
        <v>20134.63</v>
      </c>
      <c r="H247" s="52">
        <v>18485</v>
      </c>
      <c r="I247" s="52">
        <v>5000</v>
      </c>
      <c r="J247" s="52">
        <v>5000</v>
      </c>
      <c r="K247" s="13"/>
    </row>
    <row r="248" spans="1:11" ht="78.75" x14ac:dyDescent="0.25">
      <c r="A248" s="7">
        <v>237</v>
      </c>
      <c r="B248" s="11" t="s">
        <v>153</v>
      </c>
      <c r="C248" s="6">
        <f t="shared" si="116"/>
        <v>199417.46184</v>
      </c>
      <c r="D248" s="6">
        <v>21705.77</v>
      </c>
      <c r="E248" s="6">
        <v>23892.45</v>
      </c>
      <c r="F248" s="12">
        <v>26683.17</v>
      </c>
      <c r="G248" s="59">
        <f>G249</f>
        <v>28074.48</v>
      </c>
      <c r="H248" s="24">
        <f t="shared" ref="H248:J248" si="127">H249</f>
        <v>31666.701840000002</v>
      </c>
      <c r="I248" s="24">
        <f t="shared" si="127"/>
        <v>32988.47</v>
      </c>
      <c r="J248" s="24">
        <f t="shared" si="127"/>
        <v>34406.42</v>
      </c>
      <c r="K248" s="6" t="s">
        <v>154</v>
      </c>
    </row>
    <row r="249" spans="1:11" ht="15.75" x14ac:dyDescent="0.25">
      <c r="A249" s="7">
        <v>238</v>
      </c>
      <c r="B249" s="11" t="s">
        <v>10</v>
      </c>
      <c r="C249" s="6">
        <f t="shared" si="116"/>
        <v>199417.46184</v>
      </c>
      <c r="D249" s="6">
        <v>21705.77</v>
      </c>
      <c r="E249" s="6">
        <v>23892.45</v>
      </c>
      <c r="F249" s="12">
        <v>26683.17</v>
      </c>
      <c r="G249" s="77">
        <v>28074.48</v>
      </c>
      <c r="H249" s="34">
        <v>31666.701840000002</v>
      </c>
      <c r="I249" s="34">
        <v>32988.47</v>
      </c>
      <c r="J249" s="34">
        <v>34406.42</v>
      </c>
      <c r="K249" s="6"/>
    </row>
    <row r="250" spans="1:11" ht="126" x14ac:dyDescent="0.25">
      <c r="A250" s="7">
        <v>239</v>
      </c>
      <c r="B250" s="11" t="s">
        <v>155</v>
      </c>
      <c r="C250" s="6">
        <f t="shared" si="116"/>
        <v>9208.5</v>
      </c>
      <c r="D250" s="6">
        <v>0</v>
      </c>
      <c r="E250" s="6">
        <v>594.9</v>
      </c>
      <c r="F250" s="6">
        <v>1711.6</v>
      </c>
      <c r="G250" s="59">
        <v>1716.3</v>
      </c>
      <c r="H250" s="24">
        <f>H251</f>
        <v>1720.8</v>
      </c>
      <c r="I250" s="24">
        <f>I251</f>
        <v>1727.8</v>
      </c>
      <c r="J250" s="24">
        <f>J251</f>
        <v>1737.1</v>
      </c>
      <c r="K250" s="6" t="s">
        <v>156</v>
      </c>
    </row>
    <row r="251" spans="1:11" ht="15.75" x14ac:dyDescent="0.25">
      <c r="A251" s="7">
        <v>240</v>
      </c>
      <c r="B251" s="11" t="s">
        <v>63</v>
      </c>
      <c r="C251" s="6">
        <f t="shared" si="116"/>
        <v>9208.5</v>
      </c>
      <c r="D251" s="6">
        <v>0</v>
      </c>
      <c r="E251" s="6">
        <v>594.9</v>
      </c>
      <c r="F251" s="6">
        <v>1711.6</v>
      </c>
      <c r="G251" s="59">
        <v>1716.3</v>
      </c>
      <c r="H251" s="26">
        <v>1720.8</v>
      </c>
      <c r="I251" s="26">
        <v>1727.8</v>
      </c>
      <c r="J251" s="26">
        <v>1737.1</v>
      </c>
      <c r="K251" s="6"/>
    </row>
    <row r="252" spans="1:11" ht="63" x14ac:dyDescent="0.25">
      <c r="A252" s="7">
        <v>241</v>
      </c>
      <c r="B252" s="16" t="s">
        <v>234</v>
      </c>
      <c r="C252" s="6">
        <f t="shared" si="116"/>
        <v>1815</v>
      </c>
      <c r="D252" s="6">
        <v>0</v>
      </c>
      <c r="E252" s="6">
        <v>0</v>
      </c>
      <c r="F252" s="6">
        <v>0</v>
      </c>
      <c r="G252" s="59">
        <f>G253</f>
        <v>15</v>
      </c>
      <c r="H252" s="24">
        <f t="shared" ref="H252:J252" si="128">H253</f>
        <v>1800</v>
      </c>
      <c r="I252" s="24">
        <f t="shared" si="128"/>
        <v>0</v>
      </c>
      <c r="J252" s="24">
        <f t="shared" si="128"/>
        <v>0</v>
      </c>
      <c r="K252" s="6" t="s">
        <v>158</v>
      </c>
    </row>
    <row r="253" spans="1:11" ht="15.75" x14ac:dyDescent="0.25">
      <c r="A253" s="7">
        <v>242</v>
      </c>
      <c r="B253" s="16" t="s">
        <v>25</v>
      </c>
      <c r="C253" s="6">
        <f t="shared" si="116"/>
        <v>1815</v>
      </c>
      <c r="D253" s="6">
        <v>0</v>
      </c>
      <c r="E253" s="6">
        <v>0</v>
      </c>
      <c r="F253" s="6">
        <v>0</v>
      </c>
      <c r="G253" s="76">
        <v>15</v>
      </c>
      <c r="H253" s="26">
        <v>1800</v>
      </c>
      <c r="I253" s="26">
        <v>0</v>
      </c>
      <c r="J253" s="26">
        <v>0</v>
      </c>
      <c r="K253" s="6"/>
    </row>
    <row r="254" spans="1:11" ht="78.75" x14ac:dyDescent="0.25">
      <c r="A254" s="7">
        <v>243</v>
      </c>
      <c r="B254" s="11" t="s">
        <v>235</v>
      </c>
      <c r="C254" s="6">
        <f t="shared" si="116"/>
        <v>12787.22</v>
      </c>
      <c r="D254" s="6">
        <v>0</v>
      </c>
      <c r="E254" s="6">
        <v>0</v>
      </c>
      <c r="F254" s="6">
        <v>0</v>
      </c>
      <c r="G254" s="59">
        <f>G255+G256+G257</f>
        <v>10487.22</v>
      </c>
      <c r="H254" s="24">
        <f t="shared" ref="H254:J254" si="129">H255+H256+H257</f>
        <v>2300</v>
      </c>
      <c r="I254" s="24">
        <f t="shared" si="129"/>
        <v>0</v>
      </c>
      <c r="J254" s="24">
        <f t="shared" si="129"/>
        <v>0</v>
      </c>
      <c r="K254" s="6" t="s">
        <v>228</v>
      </c>
    </row>
    <row r="255" spans="1:11" ht="15.75" x14ac:dyDescent="0.25">
      <c r="A255" s="7">
        <v>244</v>
      </c>
      <c r="B255" s="11" t="s">
        <v>63</v>
      </c>
      <c r="C255" s="6">
        <f t="shared" si="116"/>
        <v>4782.5</v>
      </c>
      <c r="D255" s="6">
        <v>0</v>
      </c>
      <c r="E255" s="6">
        <v>0</v>
      </c>
      <c r="F255" s="6">
        <v>0</v>
      </c>
      <c r="G255" s="69">
        <v>4782.5</v>
      </c>
      <c r="H255" s="26">
        <v>0</v>
      </c>
      <c r="I255" s="26">
        <v>0</v>
      </c>
      <c r="J255" s="26">
        <v>0</v>
      </c>
      <c r="K255" s="6"/>
    </row>
    <row r="256" spans="1:11" ht="15.75" x14ac:dyDescent="0.25">
      <c r="A256" s="7">
        <v>245</v>
      </c>
      <c r="B256" s="11" t="s">
        <v>25</v>
      </c>
      <c r="C256" s="6">
        <f t="shared" si="116"/>
        <v>7716.64</v>
      </c>
      <c r="D256" s="6">
        <v>0</v>
      </c>
      <c r="E256" s="6">
        <v>0</v>
      </c>
      <c r="F256" s="6">
        <v>0</v>
      </c>
      <c r="G256" s="77">
        <v>5416.64</v>
      </c>
      <c r="H256" s="52">
        <v>2300</v>
      </c>
      <c r="I256" s="26">
        <v>0</v>
      </c>
      <c r="J256" s="26">
        <v>0</v>
      </c>
      <c r="K256" s="6"/>
    </row>
    <row r="257" spans="1:11" ht="31.5" x14ac:dyDescent="0.25">
      <c r="A257" s="7">
        <v>246</v>
      </c>
      <c r="B257" s="11" t="s">
        <v>225</v>
      </c>
      <c r="C257" s="6">
        <f t="shared" si="116"/>
        <v>288.08</v>
      </c>
      <c r="D257" s="6">
        <v>0</v>
      </c>
      <c r="E257" s="6">
        <v>0</v>
      </c>
      <c r="F257" s="6">
        <v>0</v>
      </c>
      <c r="G257" s="77">
        <v>288.08</v>
      </c>
      <c r="H257" s="26">
        <v>0</v>
      </c>
      <c r="I257" s="26">
        <v>0</v>
      </c>
      <c r="J257" s="26">
        <v>0</v>
      </c>
      <c r="K257" s="6"/>
    </row>
    <row r="258" spans="1:11" ht="39.75" customHeight="1" x14ac:dyDescent="0.25">
      <c r="A258" s="7">
        <v>247</v>
      </c>
      <c r="B258" s="152" t="s">
        <v>161</v>
      </c>
      <c r="C258" s="153"/>
      <c r="D258" s="153"/>
      <c r="E258" s="153"/>
      <c r="F258" s="153"/>
      <c r="G258" s="153"/>
      <c r="H258" s="153"/>
      <c r="I258" s="153"/>
      <c r="J258" s="153"/>
      <c r="K258" s="5"/>
    </row>
    <row r="259" spans="1:11" ht="31.5" x14ac:dyDescent="0.25">
      <c r="A259" s="7">
        <v>248</v>
      </c>
      <c r="B259" s="11" t="s">
        <v>73</v>
      </c>
      <c r="C259" s="6">
        <f>SUM(D259:J259)</f>
        <v>586364.74447000003</v>
      </c>
      <c r="D259" s="6">
        <v>71108.11</v>
      </c>
      <c r="E259" s="6">
        <v>73931.23</v>
      </c>
      <c r="F259" s="6">
        <v>82834.98</v>
      </c>
      <c r="G259" s="59">
        <f>G260+G261</f>
        <v>88661.852999999988</v>
      </c>
      <c r="H259" s="24">
        <f t="shared" ref="H259:J259" si="130">H260+H261</f>
        <v>87801.252469999992</v>
      </c>
      <c r="I259" s="24">
        <f t="shared" si="130"/>
        <v>94230.468999999997</v>
      </c>
      <c r="J259" s="24">
        <f t="shared" si="130"/>
        <v>87796.849999999991</v>
      </c>
      <c r="K259" s="6" t="s">
        <v>7</v>
      </c>
    </row>
    <row r="260" spans="1:11" ht="15.75" x14ac:dyDescent="0.25">
      <c r="A260" s="7">
        <v>249</v>
      </c>
      <c r="B260" s="11" t="s">
        <v>9</v>
      </c>
      <c r="C260" s="6">
        <f>SUM(D260:J260)</f>
        <v>2347</v>
      </c>
      <c r="D260" s="6">
        <v>285</v>
      </c>
      <c r="E260" s="6">
        <v>303</v>
      </c>
      <c r="F260" s="6">
        <v>325</v>
      </c>
      <c r="G260" s="59">
        <f>G264</f>
        <v>338</v>
      </c>
      <c r="H260" s="24">
        <f t="shared" ref="H260:J260" si="131">H264</f>
        <v>351</v>
      </c>
      <c r="I260" s="24">
        <f t="shared" si="131"/>
        <v>365</v>
      </c>
      <c r="J260" s="24">
        <f t="shared" si="131"/>
        <v>380</v>
      </c>
      <c r="K260" s="6" t="s">
        <v>7</v>
      </c>
    </row>
    <row r="261" spans="1:11" ht="15.75" x14ac:dyDescent="0.25">
      <c r="A261" s="7">
        <v>250</v>
      </c>
      <c r="B261" s="11" t="s">
        <v>10</v>
      </c>
      <c r="C261" s="6">
        <f>SUM(D261:J261)</f>
        <v>584017.74447000003</v>
      </c>
      <c r="D261" s="6">
        <v>70823.11</v>
      </c>
      <c r="E261" s="6">
        <v>73628.23</v>
      </c>
      <c r="F261" s="6">
        <v>82509.98</v>
      </c>
      <c r="G261" s="59">
        <f>G265</f>
        <v>88323.852999999988</v>
      </c>
      <c r="H261" s="24">
        <f t="shared" ref="H261:J261" si="132">H265</f>
        <v>87450.252469999992</v>
      </c>
      <c r="I261" s="24">
        <f t="shared" si="132"/>
        <v>93865.468999999997</v>
      </c>
      <c r="J261" s="24">
        <f t="shared" si="132"/>
        <v>87416.849999999991</v>
      </c>
      <c r="K261" s="6" t="s">
        <v>7</v>
      </c>
    </row>
    <row r="262" spans="1:11" ht="15.75" x14ac:dyDescent="0.25">
      <c r="A262" s="7">
        <v>251</v>
      </c>
      <c r="B262" s="145" t="s">
        <v>16</v>
      </c>
      <c r="C262" s="146"/>
      <c r="D262" s="146"/>
      <c r="E262" s="146"/>
      <c r="F262" s="146"/>
      <c r="G262" s="146"/>
      <c r="H262" s="146"/>
      <c r="I262" s="146"/>
      <c r="J262" s="146"/>
      <c r="K262" s="5"/>
    </row>
    <row r="263" spans="1:11" ht="31.5" x14ac:dyDescent="0.25">
      <c r="A263" s="7">
        <v>252</v>
      </c>
      <c r="B263" s="39" t="s">
        <v>103</v>
      </c>
      <c r="C263" s="37">
        <f t="shared" ref="C263:C275" si="133">SUM(D263:J263)</f>
        <v>586364.74447000003</v>
      </c>
      <c r="D263" s="37">
        <v>71108.11</v>
      </c>
      <c r="E263" s="37">
        <v>73931.23</v>
      </c>
      <c r="F263" s="37">
        <v>82834.98</v>
      </c>
      <c r="G263" s="63">
        <f>SUM(G264:G265)</f>
        <v>88661.852999999988</v>
      </c>
      <c r="H263" s="40">
        <f t="shared" ref="H263:J263" si="134">SUM(H264:H265)</f>
        <v>87801.252469999992</v>
      </c>
      <c r="I263" s="40">
        <f t="shared" si="134"/>
        <v>94230.468999999997</v>
      </c>
      <c r="J263" s="40">
        <f t="shared" si="134"/>
        <v>87796.849999999991</v>
      </c>
      <c r="K263" s="6" t="s">
        <v>7</v>
      </c>
    </row>
    <row r="264" spans="1:11" ht="15.75" x14ac:dyDescent="0.25">
      <c r="A264" s="7">
        <v>253</v>
      </c>
      <c r="B264" s="39" t="s">
        <v>9</v>
      </c>
      <c r="C264" s="37">
        <f t="shared" si="133"/>
        <v>2347</v>
      </c>
      <c r="D264" s="37">
        <v>285</v>
      </c>
      <c r="E264" s="37">
        <v>303</v>
      </c>
      <c r="F264" s="37">
        <v>325</v>
      </c>
      <c r="G264" s="63">
        <f>G275</f>
        <v>338</v>
      </c>
      <c r="H264" s="40">
        <f t="shared" ref="H264:J264" si="135">H275</f>
        <v>351</v>
      </c>
      <c r="I264" s="40">
        <f t="shared" si="135"/>
        <v>365</v>
      </c>
      <c r="J264" s="40">
        <f t="shared" si="135"/>
        <v>380</v>
      </c>
      <c r="K264" s="6" t="s">
        <v>7</v>
      </c>
    </row>
    <row r="265" spans="1:11" ht="15.75" x14ac:dyDescent="0.25">
      <c r="A265" s="7">
        <v>254</v>
      </c>
      <c r="B265" s="39" t="s">
        <v>10</v>
      </c>
      <c r="C265" s="37">
        <f t="shared" si="133"/>
        <v>584017.74447000003</v>
      </c>
      <c r="D265" s="37">
        <v>70823.11</v>
      </c>
      <c r="E265" s="37">
        <v>73628.23</v>
      </c>
      <c r="F265" s="37">
        <v>82509.98</v>
      </c>
      <c r="G265" s="63">
        <f>G267+G269+G271+G273</f>
        <v>88323.852999999988</v>
      </c>
      <c r="H265" s="40">
        <f t="shared" ref="H265:J265" si="136">H267+H269+H271+H273</f>
        <v>87450.252469999992</v>
      </c>
      <c r="I265" s="40">
        <f t="shared" si="136"/>
        <v>93865.468999999997</v>
      </c>
      <c r="J265" s="40">
        <f t="shared" si="136"/>
        <v>87416.849999999991</v>
      </c>
      <c r="K265" s="6"/>
    </row>
    <row r="266" spans="1:11" ht="47.25" x14ac:dyDescent="0.25">
      <c r="A266" s="7">
        <v>255</v>
      </c>
      <c r="B266" s="11" t="s">
        <v>162</v>
      </c>
      <c r="C266" s="6">
        <f t="shared" si="133"/>
        <v>10545.591119999999</v>
      </c>
      <c r="D266" s="6">
        <v>1328.2</v>
      </c>
      <c r="E266" s="6">
        <v>1444.12</v>
      </c>
      <c r="F266" s="6">
        <v>1322.47</v>
      </c>
      <c r="G266" s="59">
        <f>G267</f>
        <v>1547.69</v>
      </c>
      <c r="H266" s="24">
        <f t="shared" ref="H266:J266" si="137">H267</f>
        <v>1555.3211200000001</v>
      </c>
      <c r="I266" s="24">
        <f t="shared" si="137"/>
        <v>1633.07</v>
      </c>
      <c r="J266" s="24">
        <f t="shared" si="137"/>
        <v>1714.72</v>
      </c>
      <c r="K266" s="6" t="s">
        <v>163</v>
      </c>
    </row>
    <row r="267" spans="1:11" ht="15.75" x14ac:dyDescent="0.25">
      <c r="A267" s="7">
        <v>256</v>
      </c>
      <c r="B267" s="11" t="s">
        <v>10</v>
      </c>
      <c r="C267" s="6">
        <f t="shared" si="133"/>
        <v>10545.591119999999</v>
      </c>
      <c r="D267" s="6">
        <v>1328.2</v>
      </c>
      <c r="E267" s="6">
        <v>1444.12</v>
      </c>
      <c r="F267" s="6">
        <v>1322.47</v>
      </c>
      <c r="G267" s="77">
        <v>1547.69</v>
      </c>
      <c r="H267" s="26">
        <v>1555.3211200000001</v>
      </c>
      <c r="I267" s="26">
        <v>1633.07</v>
      </c>
      <c r="J267" s="26">
        <v>1714.72</v>
      </c>
      <c r="K267" s="6"/>
    </row>
    <row r="268" spans="1:11" ht="78.75" x14ac:dyDescent="0.25">
      <c r="A268" s="7">
        <v>257</v>
      </c>
      <c r="B268" s="11" t="s">
        <v>164</v>
      </c>
      <c r="C268" s="6">
        <f t="shared" si="133"/>
        <v>339784.85135000001</v>
      </c>
      <c r="D268" s="6">
        <v>39344.589999999997</v>
      </c>
      <c r="E268" s="6">
        <v>41576.21</v>
      </c>
      <c r="F268" s="6">
        <v>46143.41</v>
      </c>
      <c r="G268" s="59">
        <f>G269</f>
        <v>48106.71</v>
      </c>
      <c r="H268" s="24">
        <f t="shared" ref="H268:J268" si="138">H269</f>
        <v>52640.561350000004</v>
      </c>
      <c r="I268" s="24">
        <f t="shared" si="138"/>
        <v>54733.73</v>
      </c>
      <c r="J268" s="24">
        <f t="shared" si="138"/>
        <v>57239.64</v>
      </c>
      <c r="K268" s="6" t="s">
        <v>163</v>
      </c>
    </row>
    <row r="269" spans="1:11" ht="15.75" x14ac:dyDescent="0.25">
      <c r="A269" s="7">
        <v>258</v>
      </c>
      <c r="B269" s="11" t="s">
        <v>10</v>
      </c>
      <c r="C269" s="6">
        <f t="shared" si="133"/>
        <v>339784.85135000001</v>
      </c>
      <c r="D269" s="6">
        <v>39344.589999999997</v>
      </c>
      <c r="E269" s="6">
        <v>41576.21</v>
      </c>
      <c r="F269" s="6">
        <v>46143.41</v>
      </c>
      <c r="G269" s="77">
        <v>48106.71</v>
      </c>
      <c r="H269" s="75">
        <v>52640.561350000004</v>
      </c>
      <c r="I269" s="26">
        <v>54733.73</v>
      </c>
      <c r="J269" s="26">
        <v>57239.64</v>
      </c>
      <c r="K269" s="6"/>
    </row>
    <row r="270" spans="1:11" ht="94.5" x14ac:dyDescent="0.25">
      <c r="A270" s="7">
        <v>259</v>
      </c>
      <c r="B270" s="11" t="s">
        <v>165</v>
      </c>
      <c r="C270" s="6">
        <f t="shared" si="133"/>
        <v>230162.21799999999</v>
      </c>
      <c r="D270" s="6">
        <v>29689.95</v>
      </c>
      <c r="E270" s="6">
        <v>30069</v>
      </c>
      <c r="F270" s="6">
        <v>34544.1</v>
      </c>
      <c r="G270" s="59">
        <f>G271</f>
        <v>38159.75</v>
      </c>
      <c r="H270" s="24">
        <f t="shared" ref="H270:J270" si="139">H271</f>
        <v>32956.599000000002</v>
      </c>
      <c r="I270" s="24">
        <f t="shared" si="139"/>
        <v>36889.499000000003</v>
      </c>
      <c r="J270" s="24">
        <f t="shared" si="139"/>
        <v>27853.32</v>
      </c>
      <c r="K270" s="6" t="s">
        <v>166</v>
      </c>
    </row>
    <row r="271" spans="1:11" ht="15.75" x14ac:dyDescent="0.25">
      <c r="A271" s="7">
        <v>260</v>
      </c>
      <c r="B271" s="11" t="s">
        <v>10</v>
      </c>
      <c r="C271" s="6">
        <f t="shared" si="133"/>
        <v>230162.21799999999</v>
      </c>
      <c r="D271" s="6">
        <v>29689.95</v>
      </c>
      <c r="E271" s="6">
        <v>30069</v>
      </c>
      <c r="F271" s="6">
        <v>34544.1</v>
      </c>
      <c r="G271" s="76">
        <v>38159.75</v>
      </c>
      <c r="H271" s="52">
        <v>32956.599000000002</v>
      </c>
      <c r="I271" s="26">
        <v>36889.499000000003</v>
      </c>
      <c r="J271" s="26">
        <v>27853.32</v>
      </c>
      <c r="K271" s="6"/>
    </row>
    <row r="272" spans="1:11" ht="63" x14ac:dyDescent="0.25">
      <c r="A272" s="7">
        <v>261</v>
      </c>
      <c r="B272" s="11" t="s">
        <v>167</v>
      </c>
      <c r="C272" s="6">
        <f t="shared" si="133"/>
        <v>3525.0840000000003</v>
      </c>
      <c r="D272" s="6">
        <v>460.37</v>
      </c>
      <c r="E272" s="6">
        <v>538.9</v>
      </c>
      <c r="F272" s="6">
        <v>500</v>
      </c>
      <c r="G272" s="59">
        <f>G273</f>
        <v>509.70299999999997</v>
      </c>
      <c r="H272" s="24">
        <f t="shared" ref="H272:J272" si="140">H273</f>
        <v>297.77100000000002</v>
      </c>
      <c r="I272" s="24">
        <f t="shared" si="140"/>
        <v>609.16999999999996</v>
      </c>
      <c r="J272" s="24">
        <f t="shared" si="140"/>
        <v>609.16999999999996</v>
      </c>
      <c r="K272" s="6" t="s">
        <v>168</v>
      </c>
    </row>
    <row r="273" spans="1:11" ht="15.75" x14ac:dyDescent="0.25">
      <c r="A273" s="7">
        <v>262</v>
      </c>
      <c r="B273" s="11" t="s">
        <v>10</v>
      </c>
      <c r="C273" s="6">
        <f t="shared" si="133"/>
        <v>3525.0840000000003</v>
      </c>
      <c r="D273" s="6">
        <v>460.37</v>
      </c>
      <c r="E273" s="6">
        <v>538.9</v>
      </c>
      <c r="F273" s="6">
        <v>500</v>
      </c>
      <c r="G273" s="59">
        <v>509.70299999999997</v>
      </c>
      <c r="H273" s="75">
        <v>297.77100000000002</v>
      </c>
      <c r="I273" s="75">
        <v>609.16999999999996</v>
      </c>
      <c r="J273" s="75">
        <v>609.16999999999996</v>
      </c>
      <c r="K273" s="13"/>
    </row>
    <row r="274" spans="1:11" ht="157.5" x14ac:dyDescent="0.25">
      <c r="A274" s="7">
        <v>263</v>
      </c>
      <c r="B274" s="11" t="s">
        <v>169</v>
      </c>
      <c r="C274" s="6">
        <f t="shared" si="133"/>
        <v>2347</v>
      </c>
      <c r="D274" s="6">
        <v>285</v>
      </c>
      <c r="E274" s="6">
        <v>303</v>
      </c>
      <c r="F274" s="6">
        <v>325</v>
      </c>
      <c r="G274" s="59">
        <f>G275</f>
        <v>338</v>
      </c>
      <c r="H274" s="24">
        <f t="shared" ref="H274:J274" si="141">H275</f>
        <v>351</v>
      </c>
      <c r="I274" s="24">
        <f t="shared" si="141"/>
        <v>365</v>
      </c>
      <c r="J274" s="24">
        <f t="shared" si="141"/>
        <v>380</v>
      </c>
      <c r="K274" s="6" t="s">
        <v>168</v>
      </c>
    </row>
    <row r="275" spans="1:11" ht="15.75" x14ac:dyDescent="0.25">
      <c r="A275" s="7">
        <v>264</v>
      </c>
      <c r="B275" s="11" t="s">
        <v>26</v>
      </c>
      <c r="C275" s="6">
        <f t="shared" si="133"/>
        <v>2347</v>
      </c>
      <c r="D275" s="6">
        <v>285</v>
      </c>
      <c r="E275" s="6">
        <v>303</v>
      </c>
      <c r="F275" s="6">
        <v>325</v>
      </c>
      <c r="G275" s="59">
        <v>338</v>
      </c>
      <c r="H275" s="75">
        <v>351</v>
      </c>
      <c r="I275" s="75">
        <v>365</v>
      </c>
      <c r="J275" s="75">
        <v>380</v>
      </c>
      <c r="K275" s="6"/>
    </row>
    <row r="276" spans="1:11" ht="15.75" x14ac:dyDescent="0.25">
      <c r="A276" s="7">
        <v>265</v>
      </c>
      <c r="B276" s="152" t="s">
        <v>170</v>
      </c>
      <c r="C276" s="153"/>
      <c r="D276" s="153"/>
      <c r="E276" s="153"/>
      <c r="F276" s="153"/>
      <c r="G276" s="153"/>
      <c r="H276" s="153"/>
      <c r="I276" s="153"/>
      <c r="J276" s="153"/>
      <c r="K276" s="5"/>
    </row>
    <row r="277" spans="1:11" ht="31.5" x14ac:dyDescent="0.25">
      <c r="A277" s="7">
        <v>266</v>
      </c>
      <c r="B277" s="11" t="s">
        <v>73</v>
      </c>
      <c r="C277" s="6">
        <f>SUM(D277:J277)</f>
        <v>2505.46252</v>
      </c>
      <c r="D277" s="6">
        <v>4.34</v>
      </c>
      <c r="E277" s="6">
        <v>33.270000000000003</v>
      </c>
      <c r="F277" s="6">
        <v>1359</v>
      </c>
      <c r="G277" s="59">
        <f>G278</f>
        <v>308.85252000000003</v>
      </c>
      <c r="H277" s="24">
        <f t="shared" ref="H277:J277" si="142">H278</f>
        <v>600</v>
      </c>
      <c r="I277" s="24">
        <f t="shared" si="142"/>
        <v>100</v>
      </c>
      <c r="J277" s="24">
        <f t="shared" si="142"/>
        <v>100</v>
      </c>
      <c r="K277" s="6" t="s">
        <v>7</v>
      </c>
    </row>
    <row r="278" spans="1:11" ht="15.75" x14ac:dyDescent="0.25">
      <c r="A278" s="7">
        <v>267</v>
      </c>
      <c r="B278" s="11" t="s">
        <v>10</v>
      </c>
      <c r="C278" s="6">
        <f>SUM(D278:J278)</f>
        <v>2505.46252</v>
      </c>
      <c r="D278" s="6">
        <v>4.34</v>
      </c>
      <c r="E278" s="6">
        <v>33.270000000000003</v>
      </c>
      <c r="F278" s="6">
        <v>1359</v>
      </c>
      <c r="G278" s="59">
        <f>G281</f>
        <v>308.85252000000003</v>
      </c>
      <c r="H278" s="24">
        <f t="shared" ref="H278:J278" si="143">H281</f>
        <v>600</v>
      </c>
      <c r="I278" s="24">
        <f t="shared" si="143"/>
        <v>100</v>
      </c>
      <c r="J278" s="24">
        <f t="shared" si="143"/>
        <v>100</v>
      </c>
      <c r="K278" s="6" t="s">
        <v>7</v>
      </c>
    </row>
    <row r="279" spans="1:11" ht="15.75" x14ac:dyDescent="0.25">
      <c r="A279" s="7">
        <v>268</v>
      </c>
      <c r="B279" s="145" t="s">
        <v>16</v>
      </c>
      <c r="C279" s="146"/>
      <c r="D279" s="146"/>
      <c r="E279" s="146"/>
      <c r="F279" s="146"/>
      <c r="G279" s="146"/>
      <c r="H279" s="146"/>
      <c r="I279" s="146"/>
      <c r="J279" s="146"/>
      <c r="K279" s="5"/>
    </row>
    <row r="280" spans="1:11" ht="31.5" x14ac:dyDescent="0.25">
      <c r="A280" s="7">
        <v>269</v>
      </c>
      <c r="B280" s="39" t="s">
        <v>103</v>
      </c>
      <c r="C280" s="37">
        <f>SUM(D280:J280)</f>
        <v>2505.46252</v>
      </c>
      <c r="D280" s="37">
        <v>4.34</v>
      </c>
      <c r="E280" s="37">
        <v>33.270000000000003</v>
      </c>
      <c r="F280" s="37">
        <v>1359</v>
      </c>
      <c r="G280" s="63">
        <f>G281</f>
        <v>308.85252000000003</v>
      </c>
      <c r="H280" s="40">
        <f t="shared" ref="H280:J280" si="144">H281</f>
        <v>600</v>
      </c>
      <c r="I280" s="40">
        <f t="shared" si="144"/>
        <v>100</v>
      </c>
      <c r="J280" s="40">
        <f t="shared" si="144"/>
        <v>100</v>
      </c>
      <c r="K280" s="6" t="s">
        <v>7</v>
      </c>
    </row>
    <row r="281" spans="1:11" ht="15.75" x14ac:dyDescent="0.25">
      <c r="A281" s="7">
        <v>270</v>
      </c>
      <c r="B281" s="39" t="s">
        <v>10</v>
      </c>
      <c r="C281" s="37">
        <f>SUM(D281:J281)</f>
        <v>2505.46252</v>
      </c>
      <c r="D281" s="37">
        <v>4.34</v>
      </c>
      <c r="E281" s="37">
        <v>33.270000000000003</v>
      </c>
      <c r="F281" s="37">
        <v>1359</v>
      </c>
      <c r="G281" s="63">
        <f>G283</f>
        <v>308.85252000000003</v>
      </c>
      <c r="H281" s="40">
        <f t="shared" ref="H281:J281" si="145">H283</f>
        <v>600</v>
      </c>
      <c r="I281" s="40">
        <f t="shared" si="145"/>
        <v>100</v>
      </c>
      <c r="J281" s="40">
        <f t="shared" si="145"/>
        <v>100</v>
      </c>
      <c r="K281" s="6" t="s">
        <v>7</v>
      </c>
    </row>
    <row r="282" spans="1:11" ht="157.5" x14ac:dyDescent="0.25">
      <c r="A282" s="7">
        <v>271</v>
      </c>
      <c r="B282" s="11" t="s">
        <v>171</v>
      </c>
      <c r="C282" s="6">
        <f>SUM(D282:J282)</f>
        <v>2505.46252</v>
      </c>
      <c r="D282" s="6">
        <v>4.34</v>
      </c>
      <c r="E282" s="6">
        <v>33.270000000000003</v>
      </c>
      <c r="F282" s="6">
        <v>1359</v>
      </c>
      <c r="G282" s="59">
        <f>G283</f>
        <v>308.85252000000003</v>
      </c>
      <c r="H282" s="24">
        <f t="shared" ref="H282:J282" si="146">H283</f>
        <v>600</v>
      </c>
      <c r="I282" s="24">
        <f t="shared" si="146"/>
        <v>100</v>
      </c>
      <c r="J282" s="24">
        <f t="shared" si="146"/>
        <v>100</v>
      </c>
      <c r="K282" s="6" t="s">
        <v>172</v>
      </c>
    </row>
    <row r="283" spans="1:11" ht="15.75" x14ac:dyDescent="0.25">
      <c r="A283" s="7">
        <v>272</v>
      </c>
      <c r="B283" s="11" t="s">
        <v>10</v>
      </c>
      <c r="C283" s="6">
        <f>SUM(D283:J283)</f>
        <v>2505.46252</v>
      </c>
      <c r="D283" s="6">
        <v>4.34</v>
      </c>
      <c r="E283" s="6">
        <v>33.270000000000003</v>
      </c>
      <c r="F283" s="6">
        <v>1359</v>
      </c>
      <c r="G283" s="64">
        <v>308.85252000000003</v>
      </c>
      <c r="H283" s="52">
        <v>600</v>
      </c>
      <c r="I283" s="26">
        <v>100</v>
      </c>
      <c r="J283" s="26">
        <v>100</v>
      </c>
      <c r="K283" s="6"/>
    </row>
    <row r="284" spans="1:11" ht="94.5" x14ac:dyDescent="0.25">
      <c r="A284" s="7">
        <v>273</v>
      </c>
      <c r="B284" s="11" t="s">
        <v>173</v>
      </c>
      <c r="C284" s="6">
        <v>0</v>
      </c>
      <c r="D284" s="6">
        <v>0</v>
      </c>
      <c r="E284" s="6">
        <v>0</v>
      </c>
      <c r="F284" s="6">
        <v>0</v>
      </c>
      <c r="G284" s="59">
        <v>0</v>
      </c>
      <c r="H284" s="24">
        <v>0</v>
      </c>
      <c r="I284" s="24">
        <v>0</v>
      </c>
      <c r="J284" s="24">
        <v>0</v>
      </c>
      <c r="K284" s="6" t="s">
        <v>172</v>
      </c>
    </row>
    <row r="285" spans="1:11" ht="15.75" x14ac:dyDescent="0.25">
      <c r="A285" s="7">
        <v>274</v>
      </c>
      <c r="B285" s="11" t="s">
        <v>10</v>
      </c>
      <c r="C285" s="6">
        <v>0</v>
      </c>
      <c r="D285" s="6">
        <v>0</v>
      </c>
      <c r="E285" s="6">
        <v>0</v>
      </c>
      <c r="F285" s="6">
        <v>0</v>
      </c>
      <c r="G285" s="59">
        <v>0</v>
      </c>
      <c r="H285" s="24">
        <v>0</v>
      </c>
      <c r="I285" s="24">
        <v>0</v>
      </c>
      <c r="J285" s="24">
        <v>0</v>
      </c>
      <c r="K285" s="6"/>
    </row>
    <row r="286" spans="1:11" ht="47.25" x14ac:dyDescent="0.25">
      <c r="A286" s="7">
        <v>275</v>
      </c>
      <c r="B286" s="11" t="s">
        <v>174</v>
      </c>
      <c r="C286" s="6">
        <v>0</v>
      </c>
      <c r="D286" s="6">
        <v>0</v>
      </c>
      <c r="E286" s="6">
        <v>0</v>
      </c>
      <c r="F286" s="6">
        <v>0</v>
      </c>
      <c r="G286" s="59">
        <v>0</v>
      </c>
      <c r="H286" s="24">
        <v>0</v>
      </c>
      <c r="I286" s="24">
        <v>0</v>
      </c>
      <c r="J286" s="24">
        <v>0</v>
      </c>
      <c r="K286" s="6" t="s">
        <v>175</v>
      </c>
    </row>
    <row r="287" spans="1:11" ht="15.75" x14ac:dyDescent="0.25">
      <c r="A287" s="7">
        <v>276</v>
      </c>
      <c r="B287" s="11" t="s">
        <v>10</v>
      </c>
      <c r="C287" s="6">
        <v>0</v>
      </c>
      <c r="D287" s="6">
        <v>0</v>
      </c>
      <c r="E287" s="6">
        <v>0</v>
      </c>
      <c r="F287" s="6">
        <v>0</v>
      </c>
      <c r="G287" s="59">
        <v>0</v>
      </c>
      <c r="H287" s="24">
        <v>0</v>
      </c>
      <c r="I287" s="24">
        <v>0</v>
      </c>
      <c r="J287" s="24">
        <v>0</v>
      </c>
      <c r="K287" s="6"/>
    </row>
    <row r="288" spans="1:11" ht="126" x14ac:dyDescent="0.25">
      <c r="A288" s="7">
        <v>277</v>
      </c>
      <c r="B288" s="11" t="s">
        <v>176</v>
      </c>
      <c r="C288" s="6">
        <v>0</v>
      </c>
      <c r="D288" s="6">
        <v>0</v>
      </c>
      <c r="E288" s="6">
        <v>0</v>
      </c>
      <c r="F288" s="6">
        <v>0</v>
      </c>
      <c r="G288" s="59">
        <v>0</v>
      </c>
      <c r="H288" s="24">
        <v>0</v>
      </c>
      <c r="I288" s="24">
        <v>0</v>
      </c>
      <c r="J288" s="24">
        <v>0</v>
      </c>
      <c r="K288" s="6" t="s">
        <v>177</v>
      </c>
    </row>
    <row r="289" spans="1:11" ht="15.75" x14ac:dyDescent="0.25">
      <c r="A289" s="7">
        <v>278</v>
      </c>
      <c r="B289" s="11" t="s">
        <v>10</v>
      </c>
      <c r="C289" s="6">
        <v>0</v>
      </c>
      <c r="D289" s="6">
        <v>0</v>
      </c>
      <c r="E289" s="6">
        <v>0</v>
      </c>
      <c r="F289" s="6">
        <v>0</v>
      </c>
      <c r="G289" s="59">
        <v>0</v>
      </c>
      <c r="H289" s="24">
        <v>0</v>
      </c>
      <c r="I289" s="24">
        <v>0</v>
      </c>
      <c r="J289" s="24">
        <v>0</v>
      </c>
      <c r="K289" s="6"/>
    </row>
    <row r="290" spans="1:11" ht="15.75" x14ac:dyDescent="0.25">
      <c r="A290" s="7">
        <v>279</v>
      </c>
      <c r="B290" s="152" t="s">
        <v>178</v>
      </c>
      <c r="C290" s="153"/>
      <c r="D290" s="153"/>
      <c r="E290" s="153"/>
      <c r="F290" s="153"/>
      <c r="G290" s="153"/>
      <c r="H290" s="153"/>
      <c r="I290" s="153"/>
      <c r="J290" s="153"/>
      <c r="K290" s="5"/>
    </row>
    <row r="291" spans="1:11" ht="31.5" x14ac:dyDescent="0.25">
      <c r="A291" s="7">
        <v>280</v>
      </c>
      <c r="B291" s="11" t="s">
        <v>73</v>
      </c>
      <c r="C291" s="6">
        <f>SUM(D291:J291)</f>
        <v>9034.48</v>
      </c>
      <c r="D291" s="6">
        <v>0</v>
      </c>
      <c r="E291" s="6">
        <v>2053.1999999999998</v>
      </c>
      <c r="F291" s="6">
        <v>5081.7700000000004</v>
      </c>
      <c r="G291" s="59">
        <f>SUM(G292:G294)</f>
        <v>687.76</v>
      </c>
      <c r="H291" s="24">
        <f t="shared" ref="H291:J291" si="147">SUM(H292:H294)</f>
        <v>711.75</v>
      </c>
      <c r="I291" s="24">
        <f t="shared" si="147"/>
        <v>250</v>
      </c>
      <c r="J291" s="24">
        <f t="shared" si="147"/>
        <v>250</v>
      </c>
      <c r="K291" s="6" t="s">
        <v>7</v>
      </c>
    </row>
    <row r="292" spans="1:11" ht="15.75" x14ac:dyDescent="0.25">
      <c r="A292" s="7">
        <v>281</v>
      </c>
      <c r="B292" s="11" t="s">
        <v>12</v>
      </c>
      <c r="C292" s="6">
        <f>SUM(D292:J292)</f>
        <v>1056.0999999999999</v>
      </c>
      <c r="D292" s="6">
        <v>0</v>
      </c>
      <c r="E292" s="6">
        <v>0</v>
      </c>
      <c r="F292" s="6">
        <v>1056.0999999999999</v>
      </c>
      <c r="G292" s="59">
        <f>G297+G309</f>
        <v>0</v>
      </c>
      <c r="H292" s="24">
        <f t="shared" ref="H292:J292" si="148">H297+H309</f>
        <v>0</v>
      </c>
      <c r="I292" s="24">
        <f t="shared" si="148"/>
        <v>0</v>
      </c>
      <c r="J292" s="24">
        <f t="shared" si="148"/>
        <v>0</v>
      </c>
      <c r="K292" s="6" t="s">
        <v>7</v>
      </c>
    </row>
    <row r="293" spans="1:11" ht="15.75" x14ac:dyDescent="0.25">
      <c r="A293" s="7">
        <v>282</v>
      </c>
      <c r="B293" s="11" t="s">
        <v>63</v>
      </c>
      <c r="C293" s="6">
        <f>SUM(D293:J293)</f>
        <v>0</v>
      </c>
      <c r="D293" s="6">
        <v>0</v>
      </c>
      <c r="E293" s="6">
        <v>0</v>
      </c>
      <c r="F293" s="6">
        <v>0</v>
      </c>
      <c r="G293" s="59">
        <f>G298+G310</f>
        <v>0</v>
      </c>
      <c r="H293" s="24">
        <f t="shared" ref="H293:J293" si="149">H298+H310</f>
        <v>0</v>
      </c>
      <c r="I293" s="24">
        <f t="shared" si="149"/>
        <v>0</v>
      </c>
      <c r="J293" s="24">
        <f t="shared" si="149"/>
        <v>0</v>
      </c>
      <c r="K293" s="6" t="s">
        <v>7</v>
      </c>
    </row>
    <row r="294" spans="1:11" ht="15.75" x14ac:dyDescent="0.25">
      <c r="A294" s="7">
        <v>283</v>
      </c>
      <c r="B294" s="11" t="s">
        <v>10</v>
      </c>
      <c r="C294" s="6">
        <f>SUM(D294:J294)</f>
        <v>7978.38</v>
      </c>
      <c r="D294" s="6">
        <v>0</v>
      </c>
      <c r="E294" s="6">
        <v>2053.1999999999998</v>
      </c>
      <c r="F294" s="6">
        <v>4025.67</v>
      </c>
      <c r="G294" s="59">
        <f>G299+G311</f>
        <v>687.76</v>
      </c>
      <c r="H294" s="24">
        <f t="shared" ref="H294:J294" si="150">H299+H311</f>
        <v>711.75</v>
      </c>
      <c r="I294" s="24">
        <f t="shared" si="150"/>
        <v>250</v>
      </c>
      <c r="J294" s="24">
        <f t="shared" si="150"/>
        <v>250</v>
      </c>
      <c r="K294" s="6" t="s">
        <v>7</v>
      </c>
    </row>
    <row r="295" spans="1:11" ht="15.75" x14ac:dyDescent="0.25">
      <c r="A295" s="7">
        <v>284</v>
      </c>
      <c r="B295" s="155" t="s">
        <v>87</v>
      </c>
      <c r="C295" s="156"/>
      <c r="D295" s="156"/>
      <c r="E295" s="156"/>
      <c r="F295" s="156"/>
      <c r="G295" s="156"/>
      <c r="H295" s="156"/>
      <c r="I295" s="156"/>
      <c r="J295" s="156"/>
      <c r="K295" s="5"/>
    </row>
    <row r="296" spans="1:11" ht="47.25" x14ac:dyDescent="0.25">
      <c r="A296" s="7">
        <v>285</v>
      </c>
      <c r="B296" s="44" t="s">
        <v>88</v>
      </c>
      <c r="C296" s="42">
        <f>SUM(D296:J296)</f>
        <v>5464.99</v>
      </c>
      <c r="D296" s="42">
        <v>0</v>
      </c>
      <c r="E296" s="42">
        <v>1777.32</v>
      </c>
      <c r="F296" s="42">
        <v>3687.67</v>
      </c>
      <c r="G296" s="61">
        <f>SUM(G297:G299)</f>
        <v>0</v>
      </c>
      <c r="H296" s="45">
        <f t="shared" ref="H296:J296" si="151">SUM(H297:H299)</f>
        <v>0</v>
      </c>
      <c r="I296" s="45">
        <f t="shared" si="151"/>
        <v>0</v>
      </c>
      <c r="J296" s="45">
        <f t="shared" si="151"/>
        <v>0</v>
      </c>
      <c r="K296" s="6" t="s">
        <v>7</v>
      </c>
    </row>
    <row r="297" spans="1:11" ht="15.75" x14ac:dyDescent="0.25">
      <c r="A297" s="7">
        <v>286</v>
      </c>
      <c r="B297" s="44" t="s">
        <v>12</v>
      </c>
      <c r="C297" s="42">
        <f>SUM(D297:J297)</f>
        <v>0</v>
      </c>
      <c r="D297" s="42">
        <v>0</v>
      </c>
      <c r="E297" s="42">
        <v>0</v>
      </c>
      <c r="F297" s="42">
        <v>0</v>
      </c>
      <c r="G297" s="61">
        <v>0</v>
      </c>
      <c r="H297" s="45">
        <v>0</v>
      </c>
      <c r="I297" s="45">
        <v>0</v>
      </c>
      <c r="J297" s="45">
        <v>0</v>
      </c>
      <c r="K297" s="6" t="s">
        <v>7</v>
      </c>
    </row>
    <row r="298" spans="1:11" ht="15.75" x14ac:dyDescent="0.25">
      <c r="A298" s="7">
        <v>287</v>
      </c>
      <c r="B298" s="44" t="s">
        <v>63</v>
      </c>
      <c r="C298" s="42">
        <f>SUM(D298:J298)</f>
        <v>0</v>
      </c>
      <c r="D298" s="42">
        <v>0</v>
      </c>
      <c r="E298" s="42">
        <v>0</v>
      </c>
      <c r="F298" s="42">
        <v>0</v>
      </c>
      <c r="G298" s="61">
        <v>0</v>
      </c>
      <c r="H298" s="45">
        <v>0</v>
      </c>
      <c r="I298" s="45">
        <v>0</v>
      </c>
      <c r="J298" s="45">
        <v>0</v>
      </c>
      <c r="K298" s="6" t="s">
        <v>7</v>
      </c>
    </row>
    <row r="299" spans="1:11" ht="15.75" x14ac:dyDescent="0.25">
      <c r="A299" s="7">
        <v>288</v>
      </c>
      <c r="B299" s="44" t="s">
        <v>10</v>
      </c>
      <c r="C299" s="42">
        <f>SUM(D299:J299)</f>
        <v>5464.99</v>
      </c>
      <c r="D299" s="42">
        <v>0</v>
      </c>
      <c r="E299" s="42">
        <v>1777.32</v>
      </c>
      <c r="F299" s="42">
        <v>3687.67</v>
      </c>
      <c r="G299" s="61">
        <f>G304</f>
        <v>0</v>
      </c>
      <c r="H299" s="45">
        <f t="shared" ref="H299:J299" si="152">H304</f>
        <v>0</v>
      </c>
      <c r="I299" s="45">
        <f t="shared" si="152"/>
        <v>0</v>
      </c>
      <c r="J299" s="45">
        <f t="shared" si="152"/>
        <v>0</v>
      </c>
      <c r="K299" s="6" t="s">
        <v>7</v>
      </c>
    </row>
    <row r="300" spans="1:11" ht="15.75" x14ac:dyDescent="0.25">
      <c r="A300" s="7">
        <v>289</v>
      </c>
      <c r="B300" s="158" t="s">
        <v>89</v>
      </c>
      <c r="C300" s="159"/>
      <c r="D300" s="159"/>
      <c r="E300" s="159"/>
      <c r="F300" s="159"/>
      <c r="G300" s="159"/>
      <c r="H300" s="159"/>
      <c r="I300" s="159"/>
      <c r="J300" s="159"/>
      <c r="K300" s="5"/>
    </row>
    <row r="301" spans="1:11" ht="63" x14ac:dyDescent="0.25">
      <c r="A301" s="7">
        <v>290</v>
      </c>
      <c r="B301" s="14" t="s">
        <v>90</v>
      </c>
      <c r="C301" s="6">
        <f t="shared" ref="C301:C306" si="153">SUM(D301:J301)</f>
        <v>5464.99</v>
      </c>
      <c r="D301" s="6">
        <v>0</v>
      </c>
      <c r="E301" s="6">
        <v>1777.32</v>
      </c>
      <c r="F301" s="6">
        <v>3687.67</v>
      </c>
      <c r="G301" s="59">
        <f>G302+G303+G304</f>
        <v>0</v>
      </c>
      <c r="H301" s="24">
        <f t="shared" ref="H301:J301" si="154">H302+H303+H304</f>
        <v>0</v>
      </c>
      <c r="I301" s="24">
        <f t="shared" si="154"/>
        <v>0</v>
      </c>
      <c r="J301" s="24">
        <f t="shared" si="154"/>
        <v>0</v>
      </c>
      <c r="K301" s="6" t="s">
        <v>7</v>
      </c>
    </row>
    <row r="302" spans="1:11" ht="15.75" x14ac:dyDescent="0.25">
      <c r="A302" s="7">
        <v>291</v>
      </c>
      <c r="B302" s="14" t="s">
        <v>12</v>
      </c>
      <c r="C302" s="6">
        <f t="shared" si="153"/>
        <v>0</v>
      </c>
      <c r="D302" s="6">
        <v>0</v>
      </c>
      <c r="E302" s="6">
        <v>0</v>
      </c>
      <c r="F302" s="6">
        <v>0</v>
      </c>
      <c r="G302" s="59">
        <v>0</v>
      </c>
      <c r="H302" s="24">
        <v>0</v>
      </c>
      <c r="I302" s="24">
        <v>0</v>
      </c>
      <c r="J302" s="24">
        <v>0</v>
      </c>
      <c r="K302" s="6" t="s">
        <v>7</v>
      </c>
    </row>
    <row r="303" spans="1:11" ht="15.75" x14ac:dyDescent="0.25">
      <c r="A303" s="7">
        <v>292</v>
      </c>
      <c r="B303" s="14" t="s">
        <v>63</v>
      </c>
      <c r="C303" s="6">
        <f t="shared" si="153"/>
        <v>0</v>
      </c>
      <c r="D303" s="6">
        <v>0</v>
      </c>
      <c r="E303" s="6">
        <v>0</v>
      </c>
      <c r="F303" s="6">
        <v>0</v>
      </c>
      <c r="G303" s="59">
        <v>0</v>
      </c>
      <c r="H303" s="24">
        <v>0</v>
      </c>
      <c r="I303" s="24">
        <v>0</v>
      </c>
      <c r="J303" s="24">
        <v>0</v>
      </c>
      <c r="K303" s="6" t="s">
        <v>7</v>
      </c>
    </row>
    <row r="304" spans="1:11" ht="15.75" x14ac:dyDescent="0.25">
      <c r="A304" s="7">
        <v>293</v>
      </c>
      <c r="B304" s="14" t="s">
        <v>25</v>
      </c>
      <c r="C304" s="6">
        <f t="shared" si="153"/>
        <v>5464.99</v>
      </c>
      <c r="D304" s="6">
        <v>0</v>
      </c>
      <c r="E304" s="6">
        <v>1777.32</v>
      </c>
      <c r="F304" s="6">
        <v>3687.67</v>
      </c>
      <c r="G304" s="59">
        <f>G306</f>
        <v>0</v>
      </c>
      <c r="H304" s="24">
        <f t="shared" ref="H304:J304" si="155">H306</f>
        <v>0</v>
      </c>
      <c r="I304" s="24">
        <f t="shared" si="155"/>
        <v>0</v>
      </c>
      <c r="J304" s="24">
        <f t="shared" si="155"/>
        <v>0</v>
      </c>
      <c r="K304" s="6" t="s">
        <v>7</v>
      </c>
    </row>
    <row r="305" spans="1:11" ht="78.75" x14ac:dyDescent="0.25">
      <c r="A305" s="7">
        <v>294</v>
      </c>
      <c r="B305" s="11" t="s">
        <v>179</v>
      </c>
      <c r="C305" s="6">
        <f t="shared" si="153"/>
        <v>5464.99</v>
      </c>
      <c r="D305" s="6">
        <v>0</v>
      </c>
      <c r="E305" s="6">
        <v>1777.32</v>
      </c>
      <c r="F305" s="6">
        <v>3687.67</v>
      </c>
      <c r="G305" s="59">
        <f>G306</f>
        <v>0</v>
      </c>
      <c r="H305" s="24">
        <f t="shared" ref="H305:J305" si="156">H306</f>
        <v>0</v>
      </c>
      <c r="I305" s="24">
        <f t="shared" si="156"/>
        <v>0</v>
      </c>
      <c r="J305" s="24">
        <f t="shared" si="156"/>
        <v>0</v>
      </c>
      <c r="K305" s="6" t="s">
        <v>180</v>
      </c>
    </row>
    <row r="306" spans="1:11" ht="15.75" x14ac:dyDescent="0.25">
      <c r="A306" s="7">
        <v>295</v>
      </c>
      <c r="B306" s="11" t="s">
        <v>10</v>
      </c>
      <c r="C306" s="6">
        <f t="shared" si="153"/>
        <v>5464.99</v>
      </c>
      <c r="D306" s="6">
        <v>0</v>
      </c>
      <c r="E306" s="6">
        <v>1777.32</v>
      </c>
      <c r="F306" s="6">
        <v>3687.67</v>
      </c>
      <c r="G306" s="71">
        <v>0</v>
      </c>
      <c r="H306" s="26">
        <v>0</v>
      </c>
      <c r="I306" s="26">
        <v>0</v>
      </c>
      <c r="J306" s="26">
        <v>0</v>
      </c>
      <c r="K306" s="6"/>
    </row>
    <row r="307" spans="1:11" ht="15.75" x14ac:dyDescent="0.25">
      <c r="A307" s="7">
        <v>296</v>
      </c>
      <c r="B307" s="145" t="s">
        <v>16</v>
      </c>
      <c r="C307" s="146"/>
      <c r="D307" s="146"/>
      <c r="E307" s="146"/>
      <c r="F307" s="146"/>
      <c r="G307" s="146"/>
      <c r="H307" s="146"/>
      <c r="I307" s="146"/>
      <c r="J307" s="146"/>
      <c r="K307" s="5"/>
    </row>
    <row r="308" spans="1:11" ht="31.5" x14ac:dyDescent="0.25">
      <c r="A308" s="7">
        <v>297</v>
      </c>
      <c r="B308" s="39" t="s">
        <v>103</v>
      </c>
      <c r="C308" s="37">
        <f t="shared" ref="C308:C315" si="157">SUM(D308:J308)</f>
        <v>3569.49</v>
      </c>
      <c r="D308" s="37">
        <v>0</v>
      </c>
      <c r="E308" s="37">
        <v>275.88</v>
      </c>
      <c r="F308" s="37">
        <v>1394.1</v>
      </c>
      <c r="G308" s="63">
        <f>G309+G310+G311</f>
        <v>687.76</v>
      </c>
      <c r="H308" s="40">
        <f t="shared" ref="H308:J308" si="158">H309+H310+H311</f>
        <v>711.75</v>
      </c>
      <c r="I308" s="40">
        <f t="shared" si="158"/>
        <v>250</v>
      </c>
      <c r="J308" s="40">
        <f t="shared" si="158"/>
        <v>250</v>
      </c>
      <c r="K308" s="6" t="s">
        <v>7</v>
      </c>
    </row>
    <row r="309" spans="1:11" ht="15.75" x14ac:dyDescent="0.25">
      <c r="A309" s="7">
        <v>298</v>
      </c>
      <c r="B309" s="39" t="s">
        <v>12</v>
      </c>
      <c r="C309" s="37">
        <f t="shared" si="157"/>
        <v>1056.0999999999999</v>
      </c>
      <c r="D309" s="37">
        <v>0</v>
      </c>
      <c r="E309" s="37">
        <v>0</v>
      </c>
      <c r="F309" s="37">
        <v>1056.0999999999999</v>
      </c>
      <c r="G309" s="63">
        <v>0</v>
      </c>
      <c r="H309" s="40">
        <v>0</v>
      </c>
      <c r="I309" s="40">
        <v>0</v>
      </c>
      <c r="J309" s="40">
        <v>0</v>
      </c>
      <c r="K309" s="6" t="s">
        <v>7</v>
      </c>
    </row>
    <row r="310" spans="1:11" ht="15.75" x14ac:dyDescent="0.25">
      <c r="A310" s="7">
        <v>299</v>
      </c>
      <c r="B310" s="39" t="s">
        <v>63</v>
      </c>
      <c r="C310" s="37">
        <f t="shared" si="157"/>
        <v>0</v>
      </c>
      <c r="D310" s="37">
        <v>0</v>
      </c>
      <c r="E310" s="37">
        <v>0</v>
      </c>
      <c r="F310" s="37">
        <v>0</v>
      </c>
      <c r="G310" s="63">
        <v>0</v>
      </c>
      <c r="H310" s="40">
        <v>0</v>
      </c>
      <c r="I310" s="40">
        <v>0</v>
      </c>
      <c r="J310" s="40">
        <v>0</v>
      </c>
      <c r="K310" s="6" t="s">
        <v>7</v>
      </c>
    </row>
    <row r="311" spans="1:11" ht="15.75" x14ac:dyDescent="0.25">
      <c r="A311" s="7">
        <v>300</v>
      </c>
      <c r="B311" s="39" t="s">
        <v>10</v>
      </c>
      <c r="C311" s="37">
        <f t="shared" si="157"/>
        <v>2513.39</v>
      </c>
      <c r="D311" s="37">
        <v>0</v>
      </c>
      <c r="E311" s="37">
        <v>275.88</v>
      </c>
      <c r="F311" s="37">
        <v>338</v>
      </c>
      <c r="G311" s="63">
        <f>G313+G315</f>
        <v>687.76</v>
      </c>
      <c r="H311" s="40">
        <f t="shared" ref="H311:J311" si="159">H313+H315</f>
        <v>711.75</v>
      </c>
      <c r="I311" s="40">
        <f t="shared" si="159"/>
        <v>250</v>
      </c>
      <c r="J311" s="40">
        <f t="shared" si="159"/>
        <v>250</v>
      </c>
      <c r="K311" s="6" t="s">
        <v>7</v>
      </c>
    </row>
    <row r="312" spans="1:11" ht="78.75" x14ac:dyDescent="0.25">
      <c r="A312" s="7">
        <v>301</v>
      </c>
      <c r="B312" s="11" t="s">
        <v>179</v>
      </c>
      <c r="C312" s="6">
        <f t="shared" si="157"/>
        <v>893.64</v>
      </c>
      <c r="D312" s="6">
        <v>0</v>
      </c>
      <c r="E312" s="6">
        <v>0</v>
      </c>
      <c r="F312" s="6">
        <v>0</v>
      </c>
      <c r="G312" s="59">
        <f>G313</f>
        <v>393.64</v>
      </c>
      <c r="H312" s="24">
        <f t="shared" ref="H312:J312" si="160">H313</f>
        <v>500</v>
      </c>
      <c r="I312" s="24">
        <f t="shared" si="160"/>
        <v>0</v>
      </c>
      <c r="J312" s="24">
        <f t="shared" si="160"/>
        <v>0</v>
      </c>
      <c r="K312" s="6" t="s">
        <v>180</v>
      </c>
    </row>
    <row r="313" spans="1:11" ht="15.75" x14ac:dyDescent="0.25">
      <c r="A313" s="7">
        <v>302</v>
      </c>
      <c r="B313" s="11" t="s">
        <v>10</v>
      </c>
      <c r="C313" s="6">
        <f t="shared" si="157"/>
        <v>893.64</v>
      </c>
      <c r="D313" s="6">
        <v>0</v>
      </c>
      <c r="E313" s="6">
        <v>0</v>
      </c>
      <c r="F313" s="6">
        <v>0</v>
      </c>
      <c r="G313" s="77">
        <v>393.64</v>
      </c>
      <c r="H313" s="26">
        <v>500</v>
      </c>
      <c r="I313" s="26">
        <v>0</v>
      </c>
      <c r="J313" s="26">
        <v>0</v>
      </c>
      <c r="K313" s="6"/>
    </row>
    <row r="314" spans="1:11" ht="78.75" x14ac:dyDescent="0.25">
      <c r="A314" s="7">
        <v>303</v>
      </c>
      <c r="B314" s="11" t="s">
        <v>184</v>
      </c>
      <c r="C314" s="6">
        <f t="shared" si="157"/>
        <v>1619.75</v>
      </c>
      <c r="D314" s="6">
        <v>0</v>
      </c>
      <c r="E314" s="6">
        <v>275.88</v>
      </c>
      <c r="F314" s="6">
        <v>338</v>
      </c>
      <c r="G314" s="59">
        <f>G315</f>
        <v>294.12</v>
      </c>
      <c r="H314" s="24">
        <f t="shared" ref="H314:J314" si="161">H315</f>
        <v>211.75</v>
      </c>
      <c r="I314" s="24">
        <f t="shared" si="161"/>
        <v>250</v>
      </c>
      <c r="J314" s="24">
        <f t="shared" si="161"/>
        <v>250</v>
      </c>
      <c r="K314" s="6" t="s">
        <v>185</v>
      </c>
    </row>
    <row r="315" spans="1:11" ht="15.75" x14ac:dyDescent="0.25">
      <c r="A315" s="7">
        <v>304</v>
      </c>
      <c r="B315" s="11" t="s">
        <v>10</v>
      </c>
      <c r="C315" s="6">
        <f t="shared" si="157"/>
        <v>1619.75</v>
      </c>
      <c r="D315" s="6">
        <v>0</v>
      </c>
      <c r="E315" s="6">
        <v>275.88</v>
      </c>
      <c r="F315" s="6">
        <v>338</v>
      </c>
      <c r="G315" s="77">
        <v>294.12</v>
      </c>
      <c r="H315" s="26">
        <v>211.75</v>
      </c>
      <c r="I315" s="26">
        <v>250</v>
      </c>
      <c r="J315" s="26">
        <v>250</v>
      </c>
      <c r="K315" s="13"/>
    </row>
    <row r="316" spans="1:11" ht="63" x14ac:dyDescent="0.25">
      <c r="A316" s="7">
        <v>305</v>
      </c>
      <c r="B316" s="11" t="s">
        <v>190</v>
      </c>
      <c r="C316" s="6">
        <v>1056.0999999999999</v>
      </c>
      <c r="D316" s="6">
        <v>0</v>
      </c>
      <c r="E316" s="6">
        <v>0</v>
      </c>
      <c r="F316" s="6">
        <v>1056.0999999999999</v>
      </c>
      <c r="G316" s="59">
        <v>0</v>
      </c>
      <c r="H316" s="24">
        <v>0</v>
      </c>
      <c r="I316" s="24">
        <v>0</v>
      </c>
      <c r="J316" s="24">
        <v>0</v>
      </c>
      <c r="K316" s="6" t="s">
        <v>191</v>
      </c>
    </row>
    <row r="317" spans="1:11" ht="15.75" x14ac:dyDescent="0.25">
      <c r="A317" s="7">
        <v>306</v>
      </c>
      <c r="B317" s="11" t="s">
        <v>12</v>
      </c>
      <c r="C317" s="6">
        <v>1056.0999999999999</v>
      </c>
      <c r="D317" s="6">
        <v>0</v>
      </c>
      <c r="E317" s="6">
        <v>0</v>
      </c>
      <c r="F317" s="6">
        <v>1056.0999999999999</v>
      </c>
      <c r="G317" s="59">
        <v>0</v>
      </c>
      <c r="H317" s="24">
        <v>0</v>
      </c>
      <c r="I317" s="24">
        <v>0</v>
      </c>
      <c r="J317" s="24">
        <v>0</v>
      </c>
      <c r="K317" s="6"/>
    </row>
    <row r="318" spans="1:11" ht="16.5" x14ac:dyDescent="0.3">
      <c r="A318" s="7">
        <v>307</v>
      </c>
      <c r="B318" s="161" t="s">
        <v>192</v>
      </c>
      <c r="C318" s="162"/>
      <c r="D318" s="162"/>
      <c r="E318" s="162"/>
      <c r="F318" s="162"/>
      <c r="G318" s="162"/>
      <c r="H318" s="162"/>
      <c r="I318" s="162"/>
      <c r="J318" s="162"/>
      <c r="K318" s="5"/>
    </row>
    <row r="319" spans="1:11" ht="31.5" x14ac:dyDescent="0.25">
      <c r="A319" s="7">
        <v>308</v>
      </c>
      <c r="B319" s="17" t="s">
        <v>193</v>
      </c>
      <c r="C319" s="6">
        <f>SUM(D319:J319)</f>
        <v>10311.799999999999</v>
      </c>
      <c r="D319" s="6">
        <v>0</v>
      </c>
      <c r="E319" s="6">
        <v>827.3</v>
      </c>
      <c r="F319" s="6">
        <v>2900</v>
      </c>
      <c r="G319" s="59">
        <f>SUM(G320:G321)</f>
        <v>4084.5</v>
      </c>
      <c r="H319" s="24">
        <f t="shared" ref="H319:J319" si="162">SUM(H320:H321)</f>
        <v>1000</v>
      </c>
      <c r="I319" s="24">
        <f t="shared" si="162"/>
        <v>750</v>
      </c>
      <c r="J319" s="24">
        <f t="shared" si="162"/>
        <v>750</v>
      </c>
      <c r="K319" s="6" t="s">
        <v>7</v>
      </c>
    </row>
    <row r="320" spans="1:11" ht="15.75" x14ac:dyDescent="0.25">
      <c r="A320" s="7">
        <v>309</v>
      </c>
      <c r="B320" s="17" t="s">
        <v>63</v>
      </c>
      <c r="C320" s="6">
        <f>SUM(D320:J320)</f>
        <v>4831.8</v>
      </c>
      <c r="D320" s="6">
        <v>0</v>
      </c>
      <c r="E320" s="6">
        <v>347.3</v>
      </c>
      <c r="F320" s="6">
        <v>1900</v>
      </c>
      <c r="G320" s="59">
        <f>G324</f>
        <v>2584.5</v>
      </c>
      <c r="H320" s="24">
        <f t="shared" ref="H320:J320" si="163">H324</f>
        <v>0</v>
      </c>
      <c r="I320" s="24">
        <f t="shared" si="163"/>
        <v>0</v>
      </c>
      <c r="J320" s="24">
        <f t="shared" si="163"/>
        <v>0</v>
      </c>
      <c r="K320" s="6" t="s">
        <v>7</v>
      </c>
    </row>
    <row r="321" spans="1:11" ht="15.75" x14ac:dyDescent="0.25">
      <c r="A321" s="7">
        <v>310</v>
      </c>
      <c r="B321" s="17" t="s">
        <v>25</v>
      </c>
      <c r="C321" s="6">
        <f>SUM(D321:J321)</f>
        <v>5480</v>
      </c>
      <c r="D321" s="6">
        <v>0</v>
      </c>
      <c r="E321" s="6">
        <v>480</v>
      </c>
      <c r="F321" s="6">
        <v>1000</v>
      </c>
      <c r="G321" s="59">
        <f>G325</f>
        <v>1500</v>
      </c>
      <c r="H321" s="24">
        <f t="shared" ref="H321:J321" si="164">H325</f>
        <v>1000</v>
      </c>
      <c r="I321" s="24">
        <f t="shared" si="164"/>
        <v>750</v>
      </c>
      <c r="J321" s="24">
        <f t="shared" si="164"/>
        <v>750</v>
      </c>
      <c r="K321" s="6" t="s">
        <v>7</v>
      </c>
    </row>
    <row r="322" spans="1:11" ht="15.75" x14ac:dyDescent="0.25">
      <c r="A322" s="7">
        <v>311</v>
      </c>
      <c r="B322" s="145" t="s">
        <v>16</v>
      </c>
      <c r="C322" s="146"/>
      <c r="D322" s="146"/>
      <c r="E322" s="146"/>
      <c r="F322" s="146"/>
      <c r="G322" s="146"/>
      <c r="H322" s="146"/>
      <c r="I322" s="146"/>
      <c r="J322" s="146"/>
      <c r="K322" s="6"/>
    </row>
    <row r="323" spans="1:11" ht="31.5" x14ac:dyDescent="0.25">
      <c r="A323" s="7">
        <v>312</v>
      </c>
      <c r="B323" s="46" t="s">
        <v>194</v>
      </c>
      <c r="C323" s="37">
        <f t="shared" ref="C323:C350" si="165">SUM(D323:J323)</f>
        <v>10311.799999999999</v>
      </c>
      <c r="D323" s="37">
        <v>0</v>
      </c>
      <c r="E323" s="37">
        <v>827.3</v>
      </c>
      <c r="F323" s="37">
        <v>2900</v>
      </c>
      <c r="G323" s="63">
        <f>SUM(G324:G325)</f>
        <v>4084.5</v>
      </c>
      <c r="H323" s="40">
        <f t="shared" ref="H323:J323" si="166">SUM(H324:H325)</f>
        <v>1000</v>
      </c>
      <c r="I323" s="40">
        <f t="shared" si="166"/>
        <v>750</v>
      </c>
      <c r="J323" s="40">
        <f t="shared" si="166"/>
        <v>750</v>
      </c>
      <c r="K323" s="6" t="s">
        <v>7</v>
      </c>
    </row>
    <row r="324" spans="1:11" ht="15.75" x14ac:dyDescent="0.25">
      <c r="A324" s="7">
        <v>313</v>
      </c>
      <c r="B324" s="46" t="s">
        <v>63</v>
      </c>
      <c r="C324" s="37">
        <f t="shared" si="165"/>
        <v>4831.8</v>
      </c>
      <c r="D324" s="37">
        <v>0</v>
      </c>
      <c r="E324" s="37">
        <v>347.3</v>
      </c>
      <c r="F324" s="37">
        <v>1900</v>
      </c>
      <c r="G324" s="63">
        <f>G329</f>
        <v>2584.5</v>
      </c>
      <c r="H324" s="40">
        <f t="shared" ref="H324:J324" si="167">H329</f>
        <v>0</v>
      </c>
      <c r="I324" s="40">
        <f t="shared" si="167"/>
        <v>0</v>
      </c>
      <c r="J324" s="40">
        <f t="shared" si="167"/>
        <v>0</v>
      </c>
      <c r="K324" s="6" t="s">
        <v>7</v>
      </c>
    </row>
    <row r="325" spans="1:11" ht="15.75" x14ac:dyDescent="0.25">
      <c r="A325" s="7">
        <v>314</v>
      </c>
      <c r="B325" s="46" t="s">
        <v>25</v>
      </c>
      <c r="C325" s="37">
        <f t="shared" si="165"/>
        <v>5480</v>
      </c>
      <c r="D325" s="37">
        <v>0</v>
      </c>
      <c r="E325" s="37">
        <v>480</v>
      </c>
      <c r="F325" s="37">
        <v>1000</v>
      </c>
      <c r="G325" s="63">
        <f>G330</f>
        <v>1500</v>
      </c>
      <c r="H325" s="40">
        <f t="shared" ref="H325:J325" si="168">H330</f>
        <v>1000</v>
      </c>
      <c r="I325" s="40">
        <f t="shared" si="168"/>
        <v>750</v>
      </c>
      <c r="J325" s="40">
        <f t="shared" si="168"/>
        <v>750</v>
      </c>
      <c r="K325" s="6" t="s">
        <v>7</v>
      </c>
    </row>
    <row r="326" spans="1:11" ht="63" x14ac:dyDescent="0.25">
      <c r="A326" s="7">
        <v>315</v>
      </c>
      <c r="B326" s="14" t="s">
        <v>195</v>
      </c>
      <c r="C326" s="6">
        <f t="shared" si="165"/>
        <v>480</v>
      </c>
      <c r="D326" s="6">
        <v>0</v>
      </c>
      <c r="E326" s="6">
        <v>480</v>
      </c>
      <c r="F326" s="12">
        <v>0</v>
      </c>
      <c r="G326" s="59">
        <v>0</v>
      </c>
      <c r="H326" s="24">
        <v>0</v>
      </c>
      <c r="I326" s="24">
        <v>0</v>
      </c>
      <c r="J326" s="24">
        <v>0</v>
      </c>
      <c r="K326" s="6" t="s">
        <v>196</v>
      </c>
    </row>
    <row r="327" spans="1:11" ht="15.75" x14ac:dyDescent="0.25">
      <c r="A327" s="7">
        <v>316</v>
      </c>
      <c r="B327" s="14" t="s">
        <v>10</v>
      </c>
      <c r="C327" s="6">
        <f t="shared" si="165"/>
        <v>480</v>
      </c>
      <c r="D327" s="6">
        <v>0</v>
      </c>
      <c r="E327" s="6">
        <v>480</v>
      </c>
      <c r="F327" s="12">
        <v>0</v>
      </c>
      <c r="G327" s="59">
        <v>0</v>
      </c>
      <c r="H327" s="24">
        <v>0</v>
      </c>
      <c r="I327" s="24">
        <v>0</v>
      </c>
      <c r="J327" s="24">
        <v>0</v>
      </c>
      <c r="K327" s="6"/>
    </row>
    <row r="328" spans="1:11" ht="126" x14ac:dyDescent="0.25">
      <c r="A328" s="7">
        <v>317</v>
      </c>
      <c r="B328" s="14" t="s">
        <v>197</v>
      </c>
      <c r="C328" s="6">
        <f t="shared" si="165"/>
        <v>9831.7999999999993</v>
      </c>
      <c r="D328" s="6">
        <v>0</v>
      </c>
      <c r="E328" s="6">
        <v>347.3</v>
      </c>
      <c r="F328" s="6">
        <v>2900</v>
      </c>
      <c r="G328" s="59">
        <f>SUM(G329:G330)</f>
        <v>4084.5</v>
      </c>
      <c r="H328" s="24">
        <f t="shared" ref="H328:J328" si="169">SUM(H329:H330)</f>
        <v>1000</v>
      </c>
      <c r="I328" s="24">
        <f t="shared" si="169"/>
        <v>750</v>
      </c>
      <c r="J328" s="24">
        <f t="shared" si="169"/>
        <v>750</v>
      </c>
      <c r="K328" s="6" t="s">
        <v>196</v>
      </c>
    </row>
    <row r="329" spans="1:11" ht="15.75" x14ac:dyDescent="0.25">
      <c r="A329" s="7">
        <v>318</v>
      </c>
      <c r="B329" s="14" t="s">
        <v>26</v>
      </c>
      <c r="C329" s="6">
        <f t="shared" si="165"/>
        <v>4831.8</v>
      </c>
      <c r="D329" s="6">
        <v>0</v>
      </c>
      <c r="E329" s="6">
        <v>347.3</v>
      </c>
      <c r="F329" s="6">
        <v>1900</v>
      </c>
      <c r="G329" s="59">
        <f>G347</f>
        <v>2584.5</v>
      </c>
      <c r="H329" s="24">
        <v>0</v>
      </c>
      <c r="I329" s="24">
        <v>0</v>
      </c>
      <c r="J329" s="24">
        <v>0</v>
      </c>
      <c r="K329" s="6"/>
    </row>
    <row r="330" spans="1:11" ht="15.75" x14ac:dyDescent="0.25">
      <c r="A330" s="7">
        <v>319</v>
      </c>
      <c r="B330" s="14" t="s">
        <v>25</v>
      </c>
      <c r="C330" s="6">
        <f t="shared" si="165"/>
        <v>5000</v>
      </c>
      <c r="D330" s="6">
        <f>D334+D342+D346+D350</f>
        <v>0</v>
      </c>
      <c r="E330" s="6">
        <v>0</v>
      </c>
      <c r="F330" s="6">
        <v>1000</v>
      </c>
      <c r="G330" s="66">
        <v>1500</v>
      </c>
      <c r="H330" s="31">
        <v>1000</v>
      </c>
      <c r="I330" s="30">
        <v>750</v>
      </c>
      <c r="J330" s="30">
        <v>750</v>
      </c>
      <c r="K330" s="6"/>
    </row>
    <row r="331" spans="1:11" ht="31.5" x14ac:dyDescent="0.25">
      <c r="A331" s="7">
        <v>320</v>
      </c>
      <c r="B331" s="17" t="s">
        <v>198</v>
      </c>
      <c r="C331" s="6">
        <f t="shared" si="165"/>
        <v>0</v>
      </c>
      <c r="D331" s="6"/>
      <c r="E331" s="6"/>
      <c r="F331" s="6"/>
      <c r="G331" s="59"/>
      <c r="H331" s="24"/>
      <c r="I331" s="24"/>
      <c r="J331" s="24"/>
      <c r="K331" s="6"/>
    </row>
    <row r="332" spans="1:11" ht="157.5" x14ac:dyDescent="0.25">
      <c r="A332" s="7">
        <v>321</v>
      </c>
      <c r="B332" s="17" t="s">
        <v>199</v>
      </c>
      <c r="C332" s="6">
        <f t="shared" si="165"/>
        <v>0</v>
      </c>
      <c r="D332" s="6"/>
      <c r="E332" s="6"/>
      <c r="F332" s="6"/>
      <c r="G332" s="59"/>
      <c r="H332" s="24"/>
      <c r="I332" s="24"/>
      <c r="J332" s="24"/>
      <c r="K332" s="6" t="s">
        <v>200</v>
      </c>
    </row>
    <row r="333" spans="1:11" ht="15.75" x14ac:dyDescent="0.25">
      <c r="A333" s="7">
        <v>322</v>
      </c>
      <c r="B333" s="17" t="s">
        <v>201</v>
      </c>
      <c r="C333" s="6">
        <f t="shared" si="165"/>
        <v>69.599999999999994</v>
      </c>
      <c r="D333" s="6">
        <f t="shared" ref="D333:G333" si="170">D334+D335</f>
        <v>0</v>
      </c>
      <c r="E333" s="6">
        <f t="shared" si="170"/>
        <v>69.599999999999994</v>
      </c>
      <c r="F333" s="6">
        <f t="shared" si="170"/>
        <v>0</v>
      </c>
      <c r="G333" s="59">
        <f t="shared" si="170"/>
        <v>0</v>
      </c>
      <c r="H333" s="24">
        <f t="shared" ref="H333:J333" si="171">H334+H335</f>
        <v>0</v>
      </c>
      <c r="I333" s="24">
        <f t="shared" si="171"/>
        <v>0</v>
      </c>
      <c r="J333" s="24">
        <f t="shared" si="171"/>
        <v>0</v>
      </c>
      <c r="K333" s="6"/>
    </row>
    <row r="334" spans="1:11" ht="15.75" x14ac:dyDescent="0.25">
      <c r="A334" s="7">
        <v>323</v>
      </c>
      <c r="B334" s="17" t="s">
        <v>25</v>
      </c>
      <c r="C334" s="6">
        <f t="shared" si="165"/>
        <v>40</v>
      </c>
      <c r="D334" s="6">
        <v>0</v>
      </c>
      <c r="E334" s="6">
        <v>40</v>
      </c>
      <c r="F334" s="6">
        <v>0</v>
      </c>
      <c r="G334" s="59">
        <v>0</v>
      </c>
      <c r="H334" s="24">
        <v>0</v>
      </c>
      <c r="I334" s="24">
        <v>0</v>
      </c>
      <c r="J334" s="24">
        <v>0</v>
      </c>
      <c r="K334" s="6"/>
    </row>
    <row r="335" spans="1:11" ht="15.75" x14ac:dyDescent="0.25">
      <c r="A335" s="7">
        <v>324</v>
      </c>
      <c r="B335" s="17" t="s">
        <v>63</v>
      </c>
      <c r="C335" s="6">
        <f t="shared" si="165"/>
        <v>29.6</v>
      </c>
      <c r="D335" s="6">
        <v>0</v>
      </c>
      <c r="E335" s="6">
        <v>29.6</v>
      </c>
      <c r="F335" s="6">
        <v>0</v>
      </c>
      <c r="G335" s="59">
        <v>0</v>
      </c>
      <c r="H335" s="24">
        <v>0</v>
      </c>
      <c r="I335" s="24">
        <v>0</v>
      </c>
      <c r="J335" s="24">
        <v>0</v>
      </c>
      <c r="K335" s="6"/>
    </row>
    <row r="336" spans="1:11" ht="94.5" x14ac:dyDescent="0.25">
      <c r="A336" s="7">
        <v>325</v>
      </c>
      <c r="B336" s="17" t="s">
        <v>202</v>
      </c>
      <c r="C336" s="6">
        <f t="shared" si="165"/>
        <v>0</v>
      </c>
      <c r="D336" s="6"/>
      <c r="E336" s="6"/>
      <c r="F336" s="6"/>
      <c r="G336" s="59"/>
      <c r="H336" s="24"/>
      <c r="I336" s="24"/>
      <c r="J336" s="24"/>
      <c r="K336" s="6" t="s">
        <v>203</v>
      </c>
    </row>
    <row r="337" spans="1:11" ht="15.75" x14ac:dyDescent="0.25">
      <c r="A337" s="7">
        <v>326</v>
      </c>
      <c r="B337" s="17" t="s">
        <v>201</v>
      </c>
      <c r="C337" s="6">
        <f t="shared" si="165"/>
        <v>278.2</v>
      </c>
      <c r="D337" s="6">
        <f t="shared" ref="D337:G337" si="172">D338+D339</f>
        <v>0</v>
      </c>
      <c r="E337" s="6">
        <f t="shared" si="172"/>
        <v>278.2</v>
      </c>
      <c r="F337" s="6">
        <f t="shared" si="172"/>
        <v>0</v>
      </c>
      <c r="G337" s="59">
        <f t="shared" si="172"/>
        <v>0</v>
      </c>
      <c r="H337" s="24">
        <f t="shared" ref="H337:J337" si="173">H338+H339</f>
        <v>0</v>
      </c>
      <c r="I337" s="24">
        <f t="shared" si="173"/>
        <v>0</v>
      </c>
      <c r="J337" s="24">
        <f t="shared" si="173"/>
        <v>0</v>
      </c>
      <c r="K337" s="6"/>
    </row>
    <row r="338" spans="1:11" ht="15.75" x14ac:dyDescent="0.25">
      <c r="A338" s="7">
        <v>327</v>
      </c>
      <c r="B338" s="17" t="s">
        <v>25</v>
      </c>
      <c r="C338" s="6">
        <f t="shared" si="165"/>
        <v>160</v>
      </c>
      <c r="D338" s="6">
        <v>0</v>
      </c>
      <c r="E338" s="6">
        <v>160</v>
      </c>
      <c r="F338" s="6">
        <v>0</v>
      </c>
      <c r="G338" s="59">
        <v>0</v>
      </c>
      <c r="H338" s="24">
        <v>0</v>
      </c>
      <c r="I338" s="24">
        <v>0</v>
      </c>
      <c r="J338" s="24">
        <v>0</v>
      </c>
      <c r="K338" s="6"/>
    </row>
    <row r="339" spans="1:11" ht="15.75" x14ac:dyDescent="0.25">
      <c r="A339" s="7">
        <v>328</v>
      </c>
      <c r="B339" s="17" t="s">
        <v>63</v>
      </c>
      <c r="C339" s="6">
        <f t="shared" si="165"/>
        <v>118.2</v>
      </c>
      <c r="D339" s="6">
        <v>0</v>
      </c>
      <c r="E339" s="6">
        <v>118.2</v>
      </c>
      <c r="F339" s="6">
        <v>0</v>
      </c>
      <c r="G339" s="59">
        <v>0</v>
      </c>
      <c r="H339" s="24">
        <v>0</v>
      </c>
      <c r="I339" s="24">
        <v>0</v>
      </c>
      <c r="J339" s="24">
        <v>0</v>
      </c>
      <c r="K339" s="6"/>
    </row>
    <row r="340" spans="1:11" ht="126" x14ac:dyDescent="0.25">
      <c r="A340" s="7">
        <v>329</v>
      </c>
      <c r="B340" s="17" t="s">
        <v>204</v>
      </c>
      <c r="C340" s="6">
        <f t="shared" si="165"/>
        <v>0</v>
      </c>
      <c r="D340" s="6"/>
      <c r="E340" s="6"/>
      <c r="F340" s="6"/>
      <c r="G340" s="59"/>
      <c r="H340" s="24"/>
      <c r="I340" s="24"/>
      <c r="J340" s="24"/>
      <c r="K340" s="6" t="s">
        <v>203</v>
      </c>
    </row>
    <row r="341" spans="1:11" ht="15.75" x14ac:dyDescent="0.25">
      <c r="A341" s="7">
        <v>330</v>
      </c>
      <c r="B341" s="17" t="s">
        <v>201</v>
      </c>
      <c r="C341" s="6">
        <f t="shared" si="165"/>
        <v>69.599999999999994</v>
      </c>
      <c r="D341" s="6">
        <f t="shared" ref="D341:G341" si="174">D342+D343</f>
        <v>0</v>
      </c>
      <c r="E341" s="6">
        <f t="shared" si="174"/>
        <v>69.599999999999994</v>
      </c>
      <c r="F341" s="6">
        <f t="shared" si="174"/>
        <v>0</v>
      </c>
      <c r="G341" s="59">
        <f t="shared" si="174"/>
        <v>0</v>
      </c>
      <c r="H341" s="24">
        <f t="shared" ref="H341:J341" si="175">H342+H343</f>
        <v>0</v>
      </c>
      <c r="I341" s="24">
        <f t="shared" si="175"/>
        <v>0</v>
      </c>
      <c r="J341" s="24">
        <f t="shared" si="175"/>
        <v>0</v>
      </c>
      <c r="K341" s="6"/>
    </row>
    <row r="342" spans="1:11" ht="15.75" x14ac:dyDescent="0.25">
      <c r="A342" s="7">
        <v>331</v>
      </c>
      <c r="B342" s="17" t="s">
        <v>25</v>
      </c>
      <c r="C342" s="6">
        <f t="shared" si="165"/>
        <v>40</v>
      </c>
      <c r="D342" s="6">
        <v>0</v>
      </c>
      <c r="E342" s="6">
        <v>40</v>
      </c>
      <c r="F342" s="6">
        <v>0</v>
      </c>
      <c r="G342" s="59">
        <v>0</v>
      </c>
      <c r="H342" s="24">
        <v>0</v>
      </c>
      <c r="I342" s="24">
        <v>0</v>
      </c>
      <c r="J342" s="24">
        <v>0</v>
      </c>
      <c r="K342" s="6"/>
    </row>
    <row r="343" spans="1:11" ht="15.75" x14ac:dyDescent="0.25">
      <c r="A343" s="7">
        <v>332</v>
      </c>
      <c r="B343" s="17" t="s">
        <v>63</v>
      </c>
      <c r="C343" s="6">
        <f t="shared" si="165"/>
        <v>29.6</v>
      </c>
      <c r="D343" s="6">
        <v>0</v>
      </c>
      <c r="E343" s="6">
        <v>29.6</v>
      </c>
      <c r="F343" s="6">
        <v>0</v>
      </c>
      <c r="G343" s="59">
        <v>0</v>
      </c>
      <c r="H343" s="24">
        <v>0</v>
      </c>
      <c r="I343" s="24">
        <v>0</v>
      </c>
      <c r="J343" s="24">
        <v>0</v>
      </c>
      <c r="K343" s="6"/>
    </row>
    <row r="344" spans="1:11" ht="47.25" x14ac:dyDescent="0.25">
      <c r="A344" s="7">
        <v>333</v>
      </c>
      <c r="B344" s="17" t="s">
        <v>205</v>
      </c>
      <c r="C344" s="6">
        <f t="shared" si="165"/>
        <v>0</v>
      </c>
      <c r="D344" s="18"/>
      <c r="E344" s="6"/>
      <c r="F344" s="6"/>
      <c r="G344" s="59"/>
      <c r="H344" s="24"/>
      <c r="I344" s="24"/>
      <c r="J344" s="24"/>
      <c r="K344" s="6" t="s">
        <v>206</v>
      </c>
    </row>
    <row r="345" spans="1:11" ht="15.75" x14ac:dyDescent="0.25">
      <c r="A345" s="7">
        <v>334</v>
      </c>
      <c r="B345" s="17" t="s">
        <v>207</v>
      </c>
      <c r="C345" s="6">
        <f t="shared" si="165"/>
        <v>9884.4</v>
      </c>
      <c r="D345" s="6">
        <f t="shared" ref="D345:F345" si="176">D346+D347</f>
        <v>0</v>
      </c>
      <c r="E345" s="6">
        <f t="shared" si="176"/>
        <v>399.9</v>
      </c>
      <c r="F345" s="6">
        <f t="shared" si="176"/>
        <v>2900</v>
      </c>
      <c r="G345" s="59">
        <f>SUM(G346:G347)</f>
        <v>4084.5</v>
      </c>
      <c r="H345" s="85">
        <f t="shared" ref="H345:J345" si="177">SUM(H346:H347)</f>
        <v>1000</v>
      </c>
      <c r="I345" s="24">
        <f t="shared" si="177"/>
        <v>750</v>
      </c>
      <c r="J345" s="24">
        <f t="shared" si="177"/>
        <v>750</v>
      </c>
      <c r="K345" s="6"/>
    </row>
    <row r="346" spans="1:11" ht="15.75" x14ac:dyDescent="0.25">
      <c r="A346" s="7">
        <v>335</v>
      </c>
      <c r="B346" s="17" t="s">
        <v>25</v>
      </c>
      <c r="C346" s="6">
        <f t="shared" si="165"/>
        <v>5230</v>
      </c>
      <c r="D346" s="6">
        <v>0</v>
      </c>
      <c r="E346" s="6">
        <v>230</v>
      </c>
      <c r="F346" s="6">
        <v>1000</v>
      </c>
      <c r="G346" s="59">
        <v>1500</v>
      </c>
      <c r="H346" s="85">
        <v>1000</v>
      </c>
      <c r="I346" s="24">
        <v>750</v>
      </c>
      <c r="J346" s="24">
        <v>750</v>
      </c>
      <c r="K346" s="6"/>
    </row>
    <row r="347" spans="1:11" ht="15.75" x14ac:dyDescent="0.25">
      <c r="A347" s="7">
        <v>336</v>
      </c>
      <c r="B347" s="17" t="s">
        <v>63</v>
      </c>
      <c r="C347" s="6">
        <f t="shared" si="165"/>
        <v>4654.3999999999996</v>
      </c>
      <c r="D347" s="6">
        <v>0</v>
      </c>
      <c r="E347" s="6">
        <v>169.9</v>
      </c>
      <c r="F347" s="6">
        <v>1900</v>
      </c>
      <c r="G347" s="71">
        <v>2584.5</v>
      </c>
      <c r="H347" s="34">
        <v>0</v>
      </c>
      <c r="I347" s="34">
        <v>0</v>
      </c>
      <c r="J347" s="34">
        <v>0</v>
      </c>
      <c r="K347" s="6"/>
    </row>
    <row r="348" spans="1:11" ht="47.25" x14ac:dyDescent="0.25">
      <c r="A348" s="7">
        <v>337</v>
      </c>
      <c r="B348" s="19" t="s">
        <v>208</v>
      </c>
      <c r="C348" s="6">
        <f t="shared" si="165"/>
        <v>0</v>
      </c>
      <c r="D348" s="20"/>
      <c r="E348" s="20"/>
      <c r="F348" s="20"/>
      <c r="G348" s="72"/>
      <c r="H348" s="28"/>
      <c r="I348" s="28"/>
      <c r="J348" s="28"/>
      <c r="K348" s="6" t="s">
        <v>209</v>
      </c>
    </row>
    <row r="349" spans="1:11" ht="15.75" x14ac:dyDescent="0.25">
      <c r="A349" s="7">
        <v>338</v>
      </c>
      <c r="B349" s="17" t="s">
        <v>210</v>
      </c>
      <c r="C349" s="6">
        <f t="shared" si="165"/>
        <v>10</v>
      </c>
      <c r="D349" s="6">
        <f t="shared" ref="D349:F349" si="178">D350</f>
        <v>0</v>
      </c>
      <c r="E349" s="6">
        <f t="shared" si="178"/>
        <v>10</v>
      </c>
      <c r="F349" s="6">
        <f t="shared" si="178"/>
        <v>0</v>
      </c>
      <c r="G349" s="59">
        <f>G350</f>
        <v>0</v>
      </c>
      <c r="H349" s="24">
        <f t="shared" ref="H349:J349" si="179">H350</f>
        <v>0</v>
      </c>
      <c r="I349" s="24">
        <f t="shared" si="179"/>
        <v>0</v>
      </c>
      <c r="J349" s="24">
        <f t="shared" si="179"/>
        <v>0</v>
      </c>
      <c r="K349" s="6"/>
    </row>
    <row r="350" spans="1:11" ht="15.75" x14ac:dyDescent="0.25">
      <c r="A350" s="7">
        <v>339</v>
      </c>
      <c r="B350" s="14" t="s">
        <v>10</v>
      </c>
      <c r="C350" s="6">
        <f t="shared" si="165"/>
        <v>10</v>
      </c>
      <c r="D350" s="6">
        <v>0</v>
      </c>
      <c r="E350" s="6">
        <v>10</v>
      </c>
      <c r="F350" s="6">
        <v>0</v>
      </c>
      <c r="G350" s="59">
        <v>0</v>
      </c>
      <c r="H350" s="24">
        <v>0</v>
      </c>
      <c r="I350" s="24">
        <v>0</v>
      </c>
      <c r="J350" s="24">
        <v>0</v>
      </c>
      <c r="K350" s="6"/>
    </row>
    <row r="351" spans="1:11" ht="15.75" x14ac:dyDescent="0.25">
      <c r="A351" s="7">
        <v>340</v>
      </c>
      <c r="B351" s="152" t="s">
        <v>211</v>
      </c>
      <c r="C351" s="153"/>
      <c r="D351" s="153"/>
      <c r="E351" s="153"/>
      <c r="F351" s="153"/>
      <c r="G351" s="153"/>
      <c r="H351" s="153"/>
      <c r="I351" s="153"/>
      <c r="J351" s="153"/>
      <c r="K351" s="5"/>
    </row>
    <row r="352" spans="1:11" ht="31.5" x14ac:dyDescent="0.25">
      <c r="A352" s="7">
        <v>341</v>
      </c>
      <c r="B352" s="11" t="s">
        <v>15</v>
      </c>
      <c r="C352" s="6">
        <v>6600.91</v>
      </c>
      <c r="D352" s="6">
        <v>0</v>
      </c>
      <c r="E352" s="6">
        <v>6600.91</v>
      </c>
      <c r="F352" s="6">
        <v>0</v>
      </c>
      <c r="G352" s="59">
        <v>0</v>
      </c>
      <c r="H352" s="24">
        <v>0</v>
      </c>
      <c r="I352" s="24">
        <v>0</v>
      </c>
      <c r="J352" s="24">
        <v>0</v>
      </c>
      <c r="K352" s="6" t="s">
        <v>7</v>
      </c>
    </row>
    <row r="353" spans="1:11" ht="15.75" x14ac:dyDescent="0.25">
      <c r="A353" s="7">
        <v>342</v>
      </c>
      <c r="B353" s="11" t="s">
        <v>9</v>
      </c>
      <c r="C353" s="15">
        <v>4991.7</v>
      </c>
      <c r="D353" s="15">
        <v>0</v>
      </c>
      <c r="E353" s="15">
        <v>4991.7</v>
      </c>
      <c r="F353" s="15">
        <v>0</v>
      </c>
      <c r="G353" s="70">
        <v>0</v>
      </c>
      <c r="H353" s="27">
        <v>0</v>
      </c>
      <c r="I353" s="27">
        <v>0</v>
      </c>
      <c r="J353" s="27">
        <v>0</v>
      </c>
      <c r="K353" s="6" t="s">
        <v>7</v>
      </c>
    </row>
    <row r="354" spans="1:11" ht="15.75" x14ac:dyDescent="0.25">
      <c r="A354" s="7">
        <v>343</v>
      </c>
      <c r="B354" s="11" t="s">
        <v>10</v>
      </c>
      <c r="C354" s="15">
        <v>1609.21</v>
      </c>
      <c r="D354" s="15">
        <v>0</v>
      </c>
      <c r="E354" s="15">
        <v>1609.21</v>
      </c>
      <c r="F354" s="15">
        <v>0</v>
      </c>
      <c r="G354" s="70">
        <v>0</v>
      </c>
      <c r="H354" s="27">
        <v>0</v>
      </c>
      <c r="I354" s="27">
        <v>0</v>
      </c>
      <c r="J354" s="27">
        <v>0</v>
      </c>
      <c r="K354" s="6" t="s">
        <v>7</v>
      </c>
    </row>
    <row r="355" spans="1:11" ht="15.75" x14ac:dyDescent="0.25">
      <c r="A355" s="7">
        <v>344</v>
      </c>
      <c r="B355" s="145" t="s">
        <v>16</v>
      </c>
      <c r="C355" s="146"/>
      <c r="D355" s="146"/>
      <c r="E355" s="146"/>
      <c r="F355" s="146"/>
      <c r="G355" s="146"/>
      <c r="H355" s="146"/>
      <c r="I355" s="146"/>
      <c r="J355" s="146"/>
      <c r="K355" s="5"/>
    </row>
    <row r="356" spans="1:11" ht="31.5" x14ac:dyDescent="0.25">
      <c r="A356" s="7">
        <v>345</v>
      </c>
      <c r="B356" s="39" t="s">
        <v>45</v>
      </c>
      <c r="C356" s="47">
        <v>6600.91</v>
      </c>
      <c r="D356" s="47">
        <v>0</v>
      </c>
      <c r="E356" s="47">
        <v>6600.91</v>
      </c>
      <c r="F356" s="47">
        <v>0</v>
      </c>
      <c r="G356" s="73">
        <v>0</v>
      </c>
      <c r="H356" s="48">
        <v>0</v>
      </c>
      <c r="I356" s="48">
        <v>0</v>
      </c>
      <c r="J356" s="48">
        <v>0</v>
      </c>
      <c r="K356" s="6" t="s">
        <v>7</v>
      </c>
    </row>
    <row r="357" spans="1:11" ht="15.75" x14ac:dyDescent="0.25">
      <c r="A357" s="7">
        <v>346</v>
      </c>
      <c r="B357" s="39" t="s">
        <v>9</v>
      </c>
      <c r="C357" s="47">
        <v>4991.7</v>
      </c>
      <c r="D357" s="47">
        <v>0</v>
      </c>
      <c r="E357" s="47">
        <v>4991.7</v>
      </c>
      <c r="F357" s="47">
        <v>0</v>
      </c>
      <c r="G357" s="73">
        <v>0</v>
      </c>
      <c r="H357" s="48">
        <v>0</v>
      </c>
      <c r="I357" s="48">
        <v>0</v>
      </c>
      <c r="J357" s="48">
        <v>0</v>
      </c>
      <c r="K357" s="6" t="s">
        <v>7</v>
      </c>
    </row>
    <row r="358" spans="1:11" ht="15.75" x14ac:dyDescent="0.25">
      <c r="A358" s="7">
        <v>347</v>
      </c>
      <c r="B358" s="39" t="s">
        <v>10</v>
      </c>
      <c r="C358" s="47">
        <v>1609.21</v>
      </c>
      <c r="D358" s="47">
        <v>0</v>
      </c>
      <c r="E358" s="47">
        <v>1609.21</v>
      </c>
      <c r="F358" s="47">
        <v>0</v>
      </c>
      <c r="G358" s="73">
        <v>0</v>
      </c>
      <c r="H358" s="48">
        <v>0</v>
      </c>
      <c r="I358" s="48">
        <v>0</v>
      </c>
      <c r="J358" s="48">
        <v>0</v>
      </c>
      <c r="K358" s="6" t="s">
        <v>7</v>
      </c>
    </row>
    <row r="359" spans="1:11" ht="141.75" x14ac:dyDescent="0.25">
      <c r="A359" s="7">
        <v>348</v>
      </c>
      <c r="B359" s="11" t="s">
        <v>212</v>
      </c>
      <c r="C359" s="6">
        <v>1609.21</v>
      </c>
      <c r="D359" s="6">
        <v>0</v>
      </c>
      <c r="E359" s="6">
        <v>1609.21</v>
      </c>
      <c r="F359" s="6">
        <v>0</v>
      </c>
      <c r="G359" s="59">
        <v>0</v>
      </c>
      <c r="H359" s="24">
        <v>0</v>
      </c>
      <c r="I359" s="24">
        <v>0</v>
      </c>
      <c r="J359" s="24">
        <v>0</v>
      </c>
      <c r="K359" s="6" t="s">
        <v>213</v>
      </c>
    </row>
    <row r="360" spans="1:11" ht="15.75" x14ac:dyDescent="0.25">
      <c r="A360" s="7">
        <v>349</v>
      </c>
      <c r="B360" s="11" t="s">
        <v>10</v>
      </c>
      <c r="C360" s="6">
        <v>1609.21</v>
      </c>
      <c r="D360" s="6">
        <v>0</v>
      </c>
      <c r="E360" s="6">
        <v>1609.21</v>
      </c>
      <c r="F360" s="6">
        <v>0</v>
      </c>
      <c r="G360" s="59">
        <v>0</v>
      </c>
      <c r="H360" s="24">
        <v>0</v>
      </c>
      <c r="I360" s="24">
        <v>0</v>
      </c>
      <c r="J360" s="24">
        <v>0</v>
      </c>
      <c r="K360" s="6"/>
    </row>
    <row r="361" spans="1:11" ht="126" x14ac:dyDescent="0.25">
      <c r="A361" s="7">
        <v>350</v>
      </c>
      <c r="B361" s="11" t="s">
        <v>214</v>
      </c>
      <c r="C361" s="6">
        <v>4991.7</v>
      </c>
      <c r="D361" s="6">
        <v>0</v>
      </c>
      <c r="E361" s="6">
        <v>4991.7</v>
      </c>
      <c r="F361" s="6">
        <v>0</v>
      </c>
      <c r="G361" s="59">
        <v>0</v>
      </c>
      <c r="H361" s="24">
        <v>0</v>
      </c>
      <c r="I361" s="24">
        <v>0</v>
      </c>
      <c r="J361" s="24">
        <v>0</v>
      </c>
      <c r="K361" s="6" t="s">
        <v>213</v>
      </c>
    </row>
    <row r="362" spans="1:11" ht="15.75" x14ac:dyDescent="0.25">
      <c r="A362" s="7">
        <v>351</v>
      </c>
      <c r="B362" s="21" t="s">
        <v>63</v>
      </c>
      <c r="C362" s="6">
        <v>4991.7</v>
      </c>
      <c r="D362" s="6">
        <v>0</v>
      </c>
      <c r="E362" s="6">
        <v>4991.7</v>
      </c>
      <c r="F362" s="20">
        <v>0</v>
      </c>
      <c r="G362" s="72">
        <v>0</v>
      </c>
      <c r="H362" s="28">
        <v>0</v>
      </c>
      <c r="I362" s="28">
        <v>0</v>
      </c>
      <c r="J362" s="28">
        <v>0</v>
      </c>
      <c r="K362" s="6"/>
    </row>
    <row r="363" spans="1:11" ht="15.75" x14ac:dyDescent="0.25">
      <c r="A363" s="7">
        <v>352</v>
      </c>
      <c r="B363" s="152" t="s">
        <v>215</v>
      </c>
      <c r="C363" s="153"/>
      <c r="D363" s="153"/>
      <c r="E363" s="153"/>
      <c r="F363" s="153"/>
      <c r="G363" s="153"/>
      <c r="H363" s="153"/>
      <c r="I363" s="153"/>
      <c r="J363" s="153"/>
      <c r="K363" s="5"/>
    </row>
    <row r="364" spans="1:11" ht="31.5" x14ac:dyDescent="0.25">
      <c r="A364" s="7">
        <v>353</v>
      </c>
      <c r="B364" s="11" t="s">
        <v>43</v>
      </c>
      <c r="C364" s="6">
        <f>SUM(D364:J364)</f>
        <v>11820.112000000001</v>
      </c>
      <c r="D364" s="6">
        <v>0</v>
      </c>
      <c r="E364" s="6">
        <v>3039.49</v>
      </c>
      <c r="F364" s="6">
        <v>3112.78</v>
      </c>
      <c r="G364" s="59">
        <f>SUM(G365:G367)</f>
        <v>1827.8419999999999</v>
      </c>
      <c r="H364" s="24">
        <f t="shared" ref="H364:J364" si="180">SUM(H365:H367)</f>
        <v>1280</v>
      </c>
      <c r="I364" s="24">
        <f t="shared" si="180"/>
        <v>1280</v>
      </c>
      <c r="J364" s="24">
        <f t="shared" si="180"/>
        <v>1280</v>
      </c>
      <c r="K364" s="6" t="s">
        <v>7</v>
      </c>
    </row>
    <row r="365" spans="1:11" ht="15.75" x14ac:dyDescent="0.25">
      <c r="A365" s="7">
        <v>354</v>
      </c>
      <c r="B365" s="11" t="s">
        <v>44</v>
      </c>
      <c r="C365" s="6">
        <f>SUM(D365:J365)</f>
        <v>1215.0999999999999</v>
      </c>
      <c r="D365" s="6">
        <v>0</v>
      </c>
      <c r="E365" s="6">
        <v>460.8</v>
      </c>
      <c r="F365" s="6">
        <v>754.3</v>
      </c>
      <c r="G365" s="59">
        <v>0</v>
      </c>
      <c r="H365" s="24">
        <v>0</v>
      </c>
      <c r="I365" s="24">
        <v>0</v>
      </c>
      <c r="J365" s="24">
        <v>0</v>
      </c>
      <c r="K365" s="6" t="s">
        <v>7</v>
      </c>
    </row>
    <row r="366" spans="1:11" ht="15.75" x14ac:dyDescent="0.25">
      <c r="A366" s="7">
        <v>355</v>
      </c>
      <c r="B366" s="11" t="s">
        <v>9</v>
      </c>
      <c r="C366" s="6">
        <f>SUM(D366:J366)</f>
        <v>3754.8999999999996</v>
      </c>
      <c r="D366" s="6">
        <v>0</v>
      </c>
      <c r="E366" s="6">
        <v>1528.3</v>
      </c>
      <c r="F366" s="6">
        <v>793.3</v>
      </c>
      <c r="G366" s="59">
        <f>G371</f>
        <v>1433.3</v>
      </c>
      <c r="H366" s="24">
        <f t="shared" ref="H366:J366" si="181">H371</f>
        <v>0</v>
      </c>
      <c r="I366" s="24">
        <f t="shared" si="181"/>
        <v>0</v>
      </c>
      <c r="J366" s="24">
        <f t="shared" si="181"/>
        <v>0</v>
      </c>
      <c r="K366" s="6" t="s">
        <v>7</v>
      </c>
    </row>
    <row r="367" spans="1:11" ht="15.75" x14ac:dyDescent="0.25">
      <c r="A367" s="7">
        <v>356</v>
      </c>
      <c r="B367" s="11" t="s">
        <v>10</v>
      </c>
      <c r="C367" s="6">
        <f>SUM(D367:J367)</f>
        <v>6850.1120000000001</v>
      </c>
      <c r="D367" s="6">
        <v>0</v>
      </c>
      <c r="E367" s="6">
        <v>1050.3900000000001</v>
      </c>
      <c r="F367" s="6">
        <v>1565.18</v>
      </c>
      <c r="G367" s="59">
        <f>G372</f>
        <v>394.54199999999997</v>
      </c>
      <c r="H367" s="24">
        <f t="shared" ref="H367:J367" si="182">H372</f>
        <v>1280</v>
      </c>
      <c r="I367" s="24">
        <f t="shared" si="182"/>
        <v>1280</v>
      </c>
      <c r="J367" s="24">
        <f t="shared" si="182"/>
        <v>1280</v>
      </c>
      <c r="K367" s="6" t="s">
        <v>7</v>
      </c>
    </row>
    <row r="368" spans="1:11" ht="15.75" x14ac:dyDescent="0.25">
      <c r="A368" s="7">
        <v>357</v>
      </c>
      <c r="B368" s="145" t="s">
        <v>16</v>
      </c>
      <c r="C368" s="146"/>
      <c r="D368" s="146"/>
      <c r="E368" s="146"/>
      <c r="F368" s="146"/>
      <c r="G368" s="146"/>
      <c r="H368" s="146"/>
      <c r="I368" s="146"/>
      <c r="J368" s="146"/>
      <c r="K368" s="5"/>
    </row>
    <row r="369" spans="1:11" ht="31.5" x14ac:dyDescent="0.25">
      <c r="A369" s="7">
        <v>358</v>
      </c>
      <c r="B369" s="39" t="s">
        <v>45</v>
      </c>
      <c r="C369" s="37">
        <f t="shared" ref="C369:C378" si="183">SUM(D369:J369)</f>
        <v>11820.112000000001</v>
      </c>
      <c r="D369" s="37">
        <v>0</v>
      </c>
      <c r="E369" s="37">
        <v>3039.49</v>
      </c>
      <c r="F369" s="37">
        <v>3112.78</v>
      </c>
      <c r="G369" s="63">
        <f>SUM(G370:G372)</f>
        <v>1827.8419999999999</v>
      </c>
      <c r="H369" s="40">
        <f t="shared" ref="H369:J369" si="184">SUM(H370:H372)</f>
        <v>1280</v>
      </c>
      <c r="I369" s="40">
        <f t="shared" si="184"/>
        <v>1280</v>
      </c>
      <c r="J369" s="40">
        <f t="shared" si="184"/>
        <v>1280</v>
      </c>
      <c r="K369" s="6" t="s">
        <v>7</v>
      </c>
    </row>
    <row r="370" spans="1:11" ht="15.75" x14ac:dyDescent="0.25">
      <c r="A370" s="7">
        <v>359</v>
      </c>
      <c r="B370" s="39" t="s">
        <v>44</v>
      </c>
      <c r="C370" s="37">
        <f t="shared" si="183"/>
        <v>1215.0999999999999</v>
      </c>
      <c r="D370" s="37">
        <v>0</v>
      </c>
      <c r="E370" s="37">
        <v>460.8</v>
      </c>
      <c r="F370" s="37">
        <v>754.3</v>
      </c>
      <c r="G370" s="63">
        <v>0</v>
      </c>
      <c r="H370" s="40">
        <v>0</v>
      </c>
      <c r="I370" s="40">
        <v>0</v>
      </c>
      <c r="J370" s="40">
        <v>0</v>
      </c>
      <c r="K370" s="6" t="s">
        <v>7</v>
      </c>
    </row>
    <row r="371" spans="1:11" ht="15.75" x14ac:dyDescent="0.25">
      <c r="A371" s="7">
        <v>360</v>
      </c>
      <c r="B371" s="39" t="s">
        <v>9</v>
      </c>
      <c r="C371" s="37">
        <f t="shared" si="183"/>
        <v>2961.6</v>
      </c>
      <c r="D371" s="37">
        <v>0</v>
      </c>
      <c r="E371" s="37">
        <v>1528.3</v>
      </c>
      <c r="F371" s="37">
        <v>0</v>
      </c>
      <c r="G371" s="63">
        <f>G377</f>
        <v>1433.3</v>
      </c>
      <c r="H371" s="40">
        <f t="shared" ref="H371:J371" si="185">H377</f>
        <v>0</v>
      </c>
      <c r="I371" s="40">
        <f t="shared" si="185"/>
        <v>0</v>
      </c>
      <c r="J371" s="40">
        <f t="shared" si="185"/>
        <v>0</v>
      </c>
      <c r="K371" s="6" t="s">
        <v>7</v>
      </c>
    </row>
    <row r="372" spans="1:11" ht="15.75" x14ac:dyDescent="0.25">
      <c r="A372" s="7">
        <v>361</v>
      </c>
      <c r="B372" s="39" t="s">
        <v>10</v>
      </c>
      <c r="C372" s="37">
        <f t="shared" si="183"/>
        <v>6850.1120000000001</v>
      </c>
      <c r="D372" s="37">
        <v>0</v>
      </c>
      <c r="E372" s="37">
        <v>1050.3900000000001</v>
      </c>
      <c r="F372" s="37">
        <v>1565.18</v>
      </c>
      <c r="G372" s="63">
        <f>G376</f>
        <v>394.54199999999997</v>
      </c>
      <c r="H372" s="40">
        <f t="shared" ref="H372:J372" si="186">H376</f>
        <v>1280</v>
      </c>
      <c r="I372" s="40">
        <f t="shared" si="186"/>
        <v>1280</v>
      </c>
      <c r="J372" s="40">
        <f t="shared" si="186"/>
        <v>1280</v>
      </c>
      <c r="K372" s="6" t="s">
        <v>7</v>
      </c>
    </row>
    <row r="373" spans="1:11" ht="78.75" x14ac:dyDescent="0.25">
      <c r="A373" s="7">
        <v>362</v>
      </c>
      <c r="B373" s="11" t="s">
        <v>216</v>
      </c>
      <c r="C373" s="6">
        <f t="shared" si="183"/>
        <v>1050.3900000000001</v>
      </c>
      <c r="D373" s="6">
        <v>0</v>
      </c>
      <c r="E373" s="6">
        <v>1050.3900000000001</v>
      </c>
      <c r="F373" s="6">
        <v>0</v>
      </c>
      <c r="G373" s="59">
        <v>0</v>
      </c>
      <c r="H373" s="24">
        <v>0</v>
      </c>
      <c r="I373" s="24">
        <v>0</v>
      </c>
      <c r="J373" s="24">
        <v>0</v>
      </c>
      <c r="K373" s="6" t="s">
        <v>217</v>
      </c>
    </row>
    <row r="374" spans="1:11" ht="15.75" x14ac:dyDescent="0.25">
      <c r="A374" s="7">
        <v>363</v>
      </c>
      <c r="B374" s="11" t="s">
        <v>25</v>
      </c>
      <c r="C374" s="6">
        <f t="shared" si="183"/>
        <v>1050.3900000000001</v>
      </c>
      <c r="D374" s="6">
        <v>0</v>
      </c>
      <c r="E374" s="6">
        <v>1050.3900000000001</v>
      </c>
      <c r="F374" s="6">
        <v>0</v>
      </c>
      <c r="G374" s="66">
        <v>0</v>
      </c>
      <c r="H374" s="30">
        <v>0</v>
      </c>
      <c r="I374" s="30">
        <v>0</v>
      </c>
      <c r="J374" s="30">
        <v>0</v>
      </c>
      <c r="K374" s="6"/>
    </row>
    <row r="375" spans="1:11" ht="78.75" x14ac:dyDescent="0.25">
      <c r="A375" s="7">
        <v>364</v>
      </c>
      <c r="B375" s="11" t="s">
        <v>218</v>
      </c>
      <c r="C375" s="6">
        <f t="shared" si="183"/>
        <v>10769.722</v>
      </c>
      <c r="D375" s="6">
        <v>0</v>
      </c>
      <c r="E375" s="6">
        <v>1989.1</v>
      </c>
      <c r="F375" s="6">
        <v>3112.78</v>
      </c>
      <c r="G375" s="59">
        <f>SUM(G376:G378)</f>
        <v>1827.8419999999999</v>
      </c>
      <c r="H375" s="24">
        <f t="shared" ref="H375:J375" si="187">SUM(H376:H378)</f>
        <v>1280</v>
      </c>
      <c r="I375" s="24">
        <f t="shared" si="187"/>
        <v>1280</v>
      </c>
      <c r="J375" s="24">
        <f t="shared" si="187"/>
        <v>1280</v>
      </c>
      <c r="K375" s="6" t="s">
        <v>217</v>
      </c>
    </row>
    <row r="376" spans="1:11" ht="15.75" x14ac:dyDescent="0.25">
      <c r="A376" s="7">
        <v>365</v>
      </c>
      <c r="B376" s="11" t="s">
        <v>10</v>
      </c>
      <c r="C376" s="6">
        <f t="shared" si="183"/>
        <v>5799.7219999999998</v>
      </c>
      <c r="D376" s="6">
        <v>0</v>
      </c>
      <c r="E376" s="6">
        <v>0</v>
      </c>
      <c r="F376" s="6">
        <v>1565.18</v>
      </c>
      <c r="G376" s="64">
        <v>394.54199999999997</v>
      </c>
      <c r="H376" s="26">
        <v>1280</v>
      </c>
      <c r="I376" s="26">
        <v>1280</v>
      </c>
      <c r="J376" s="26">
        <v>1280</v>
      </c>
      <c r="K376" s="6"/>
    </row>
    <row r="377" spans="1:11" ht="15.75" x14ac:dyDescent="0.25">
      <c r="A377" s="7">
        <v>366</v>
      </c>
      <c r="B377" s="11" t="s">
        <v>26</v>
      </c>
      <c r="C377" s="6">
        <f t="shared" si="183"/>
        <v>3754.8999999999996</v>
      </c>
      <c r="D377" s="6">
        <v>0</v>
      </c>
      <c r="E377" s="6">
        <v>1528.3</v>
      </c>
      <c r="F377" s="6">
        <v>793.3</v>
      </c>
      <c r="G377" s="65">
        <v>1433.3</v>
      </c>
      <c r="H377" s="26">
        <v>0</v>
      </c>
      <c r="I377" s="26">
        <v>0</v>
      </c>
      <c r="J377" s="26">
        <v>0</v>
      </c>
      <c r="K377" s="6"/>
    </row>
    <row r="378" spans="1:11" ht="15.75" x14ac:dyDescent="0.25">
      <c r="A378" s="7">
        <v>367</v>
      </c>
      <c r="B378" s="11" t="s">
        <v>12</v>
      </c>
      <c r="C378" s="6">
        <f t="shared" si="183"/>
        <v>1215.0999999999999</v>
      </c>
      <c r="D378" s="6">
        <v>0</v>
      </c>
      <c r="E378" s="6">
        <v>460.8</v>
      </c>
      <c r="F378" s="6">
        <v>754.3</v>
      </c>
      <c r="G378" s="59">
        <v>0</v>
      </c>
      <c r="H378" s="24">
        <v>0</v>
      </c>
      <c r="I378" s="24">
        <v>0</v>
      </c>
      <c r="J378" s="24">
        <v>0</v>
      </c>
      <c r="K378" s="6"/>
    </row>
    <row r="379" spans="1:11" ht="15.75" x14ac:dyDescent="0.25">
      <c r="A379" s="7">
        <v>368</v>
      </c>
      <c r="B379" s="152" t="s">
        <v>219</v>
      </c>
      <c r="C379" s="153"/>
      <c r="D379" s="153"/>
      <c r="E379" s="153"/>
      <c r="F379" s="153"/>
      <c r="G379" s="153"/>
      <c r="H379" s="153"/>
      <c r="I379" s="153"/>
      <c r="J379" s="153"/>
      <c r="K379" s="6"/>
    </row>
    <row r="380" spans="1:11" ht="31.5" x14ac:dyDescent="0.25">
      <c r="A380" s="7">
        <v>369</v>
      </c>
      <c r="B380" s="11" t="s">
        <v>43</v>
      </c>
      <c r="C380" s="6">
        <f>SUM(D380:J380)</f>
        <v>0</v>
      </c>
      <c r="D380" s="6">
        <v>0</v>
      </c>
      <c r="E380" s="6">
        <v>0</v>
      </c>
      <c r="F380" s="6">
        <v>0</v>
      </c>
      <c r="G380" s="59">
        <f>G381+G382+G383</f>
        <v>0</v>
      </c>
      <c r="H380" s="24">
        <f t="shared" ref="H380:J380" si="188">H381+H382+H383</f>
        <v>0</v>
      </c>
      <c r="I380" s="24">
        <f t="shared" si="188"/>
        <v>0</v>
      </c>
      <c r="J380" s="24">
        <f t="shared" si="188"/>
        <v>0</v>
      </c>
      <c r="K380" s="5"/>
    </row>
    <row r="381" spans="1:11" ht="15.75" x14ac:dyDescent="0.25">
      <c r="A381" s="7">
        <v>370</v>
      </c>
      <c r="B381" s="11" t="s">
        <v>44</v>
      </c>
      <c r="C381" s="6">
        <v>0</v>
      </c>
      <c r="D381" s="6">
        <v>0</v>
      </c>
      <c r="E381" s="6">
        <v>0</v>
      </c>
      <c r="F381" s="6">
        <v>0</v>
      </c>
      <c r="G381" s="59">
        <v>0</v>
      </c>
      <c r="H381" s="24">
        <v>0</v>
      </c>
      <c r="I381" s="24">
        <v>0</v>
      </c>
      <c r="J381" s="24">
        <v>0</v>
      </c>
      <c r="K381" s="6" t="s">
        <v>7</v>
      </c>
    </row>
    <row r="382" spans="1:11" ht="15.75" x14ac:dyDescent="0.25">
      <c r="A382" s="7">
        <v>371</v>
      </c>
      <c r="B382" s="11" t="s">
        <v>9</v>
      </c>
      <c r="C382" s="6">
        <v>0</v>
      </c>
      <c r="D382" s="6">
        <v>0</v>
      </c>
      <c r="E382" s="6">
        <v>0</v>
      </c>
      <c r="F382" s="6">
        <v>0</v>
      </c>
      <c r="G382" s="59">
        <v>0</v>
      </c>
      <c r="H382" s="24">
        <v>0</v>
      </c>
      <c r="I382" s="24">
        <v>0</v>
      </c>
      <c r="J382" s="24">
        <v>0</v>
      </c>
      <c r="K382" s="6" t="s">
        <v>7</v>
      </c>
    </row>
    <row r="383" spans="1:11" ht="15.75" x14ac:dyDescent="0.25">
      <c r="A383" s="7">
        <v>372</v>
      </c>
      <c r="B383" s="11" t="s">
        <v>10</v>
      </c>
      <c r="C383" s="6">
        <f>SUM(D383:J383)</f>
        <v>0</v>
      </c>
      <c r="D383" s="6">
        <v>0</v>
      </c>
      <c r="E383" s="6">
        <v>0</v>
      </c>
      <c r="F383" s="6">
        <v>0</v>
      </c>
      <c r="G383" s="59">
        <f>G388</f>
        <v>0</v>
      </c>
      <c r="H383" s="24">
        <f t="shared" ref="H383:J383" si="189">H388</f>
        <v>0</v>
      </c>
      <c r="I383" s="24">
        <f t="shared" si="189"/>
        <v>0</v>
      </c>
      <c r="J383" s="24">
        <f t="shared" si="189"/>
        <v>0</v>
      </c>
      <c r="K383" s="6" t="s">
        <v>7</v>
      </c>
    </row>
    <row r="384" spans="1:11" ht="15.75" x14ac:dyDescent="0.25">
      <c r="A384" s="7">
        <v>373</v>
      </c>
      <c r="B384" s="145" t="s">
        <v>16</v>
      </c>
      <c r="C384" s="146"/>
      <c r="D384" s="146"/>
      <c r="E384" s="146"/>
      <c r="F384" s="146"/>
      <c r="G384" s="146"/>
      <c r="H384" s="146"/>
      <c r="I384" s="146"/>
      <c r="J384" s="146"/>
      <c r="K384" s="6" t="s">
        <v>7</v>
      </c>
    </row>
    <row r="385" spans="1:11" ht="31.5" x14ac:dyDescent="0.25">
      <c r="A385" s="7">
        <v>374</v>
      </c>
      <c r="B385" s="39" t="s">
        <v>45</v>
      </c>
      <c r="C385" s="37">
        <f>SUM(D385:J385)</f>
        <v>0</v>
      </c>
      <c r="D385" s="37">
        <v>0</v>
      </c>
      <c r="E385" s="37">
        <v>0</v>
      </c>
      <c r="F385" s="37">
        <v>0</v>
      </c>
      <c r="G385" s="63">
        <f>G386+G387+G388</f>
        <v>0</v>
      </c>
      <c r="H385" s="40">
        <f t="shared" ref="H385:J385" si="190">H386+H387+H388</f>
        <v>0</v>
      </c>
      <c r="I385" s="40">
        <f t="shared" si="190"/>
        <v>0</v>
      </c>
      <c r="J385" s="40">
        <f t="shared" si="190"/>
        <v>0</v>
      </c>
      <c r="K385" s="5"/>
    </row>
    <row r="386" spans="1:11" ht="15.75" x14ac:dyDescent="0.25">
      <c r="A386" s="7">
        <v>375</v>
      </c>
      <c r="B386" s="39" t="s">
        <v>44</v>
      </c>
      <c r="C386" s="37">
        <v>0</v>
      </c>
      <c r="D386" s="37">
        <v>0</v>
      </c>
      <c r="E386" s="37">
        <v>0</v>
      </c>
      <c r="F386" s="37">
        <v>0</v>
      </c>
      <c r="G386" s="63">
        <v>0</v>
      </c>
      <c r="H386" s="40">
        <v>0</v>
      </c>
      <c r="I386" s="40">
        <v>0</v>
      </c>
      <c r="J386" s="40">
        <v>0</v>
      </c>
      <c r="K386" s="6" t="s">
        <v>7</v>
      </c>
    </row>
    <row r="387" spans="1:11" ht="15.75" x14ac:dyDescent="0.25">
      <c r="A387" s="7">
        <v>376</v>
      </c>
      <c r="B387" s="39" t="s">
        <v>9</v>
      </c>
      <c r="C387" s="37">
        <v>0</v>
      </c>
      <c r="D387" s="37">
        <v>0</v>
      </c>
      <c r="E387" s="37">
        <v>0</v>
      </c>
      <c r="F387" s="37">
        <v>0</v>
      </c>
      <c r="G387" s="63">
        <v>0</v>
      </c>
      <c r="H387" s="40">
        <v>0</v>
      </c>
      <c r="I387" s="40">
        <v>0</v>
      </c>
      <c r="J387" s="40">
        <v>0</v>
      </c>
      <c r="K387" s="6" t="s">
        <v>7</v>
      </c>
    </row>
    <row r="388" spans="1:11" ht="15.75" x14ac:dyDescent="0.25">
      <c r="A388" s="7">
        <v>377</v>
      </c>
      <c r="B388" s="39" t="s">
        <v>10</v>
      </c>
      <c r="C388" s="37">
        <f>SUM(D388:J388)</f>
        <v>0</v>
      </c>
      <c r="D388" s="37">
        <v>0</v>
      </c>
      <c r="E388" s="37">
        <v>0</v>
      </c>
      <c r="F388" s="37">
        <v>0</v>
      </c>
      <c r="G388" s="63">
        <f>G391+G393</f>
        <v>0</v>
      </c>
      <c r="H388" s="40">
        <f t="shared" ref="H388:J388" si="191">H391+H393</f>
        <v>0</v>
      </c>
      <c r="I388" s="40">
        <f t="shared" si="191"/>
        <v>0</v>
      </c>
      <c r="J388" s="40">
        <f t="shared" si="191"/>
        <v>0</v>
      </c>
      <c r="K388" s="6" t="s">
        <v>7</v>
      </c>
    </row>
    <row r="389" spans="1:11" ht="94.5" x14ac:dyDescent="0.25">
      <c r="A389" s="7">
        <v>378</v>
      </c>
      <c r="B389" s="11" t="s">
        <v>220</v>
      </c>
      <c r="C389" s="6">
        <v>0</v>
      </c>
      <c r="D389" s="6">
        <v>0</v>
      </c>
      <c r="E389" s="6">
        <v>0</v>
      </c>
      <c r="F389" s="6">
        <v>0</v>
      </c>
      <c r="G389" s="59">
        <v>0</v>
      </c>
      <c r="H389" s="24">
        <v>0</v>
      </c>
      <c r="I389" s="24">
        <v>0</v>
      </c>
      <c r="J389" s="24">
        <v>0</v>
      </c>
      <c r="K389" s="6" t="s">
        <v>7</v>
      </c>
    </row>
    <row r="390" spans="1:11" ht="31.5" x14ac:dyDescent="0.25">
      <c r="A390" s="7">
        <v>379</v>
      </c>
      <c r="B390" s="11" t="s">
        <v>63</v>
      </c>
      <c r="C390" s="6">
        <v>0</v>
      </c>
      <c r="D390" s="6">
        <v>0</v>
      </c>
      <c r="E390" s="6">
        <v>0</v>
      </c>
      <c r="F390" s="6">
        <v>0</v>
      </c>
      <c r="G390" s="59">
        <v>0</v>
      </c>
      <c r="H390" s="24">
        <v>0</v>
      </c>
      <c r="I390" s="24">
        <v>0</v>
      </c>
      <c r="J390" s="24">
        <v>0</v>
      </c>
      <c r="K390" s="6" t="s">
        <v>221</v>
      </c>
    </row>
    <row r="391" spans="1:11" ht="15.75" x14ac:dyDescent="0.25">
      <c r="A391" s="7">
        <v>380</v>
      </c>
      <c r="B391" s="11" t="s">
        <v>10</v>
      </c>
      <c r="C391" s="6">
        <f>SUM(D391:J391)</f>
        <v>0</v>
      </c>
      <c r="D391" s="6">
        <v>0</v>
      </c>
      <c r="E391" s="6">
        <v>0</v>
      </c>
      <c r="F391" s="6">
        <v>0</v>
      </c>
      <c r="G391" s="59">
        <v>0</v>
      </c>
      <c r="H391" s="24">
        <v>0</v>
      </c>
      <c r="I391" s="24">
        <v>0</v>
      </c>
      <c r="J391" s="24">
        <v>0</v>
      </c>
      <c r="K391" s="6"/>
    </row>
    <row r="392" spans="1:11" ht="94.5" x14ac:dyDescent="0.25">
      <c r="A392" s="7">
        <v>381</v>
      </c>
      <c r="B392" s="11" t="s">
        <v>222</v>
      </c>
      <c r="C392" s="6">
        <f>SUM(D392:J392)</f>
        <v>0</v>
      </c>
      <c r="D392" s="6">
        <v>0</v>
      </c>
      <c r="E392" s="6">
        <v>0</v>
      </c>
      <c r="F392" s="6">
        <v>0</v>
      </c>
      <c r="G392" s="59">
        <f>G393</f>
        <v>0</v>
      </c>
      <c r="H392" s="24">
        <f t="shared" ref="H392:J392" si="192">H393</f>
        <v>0</v>
      </c>
      <c r="I392" s="24">
        <f t="shared" si="192"/>
        <v>0</v>
      </c>
      <c r="J392" s="24">
        <f t="shared" si="192"/>
        <v>0</v>
      </c>
      <c r="K392" s="6"/>
    </row>
    <row r="393" spans="1:11" ht="31.5" x14ac:dyDescent="0.25">
      <c r="A393" s="7">
        <v>382</v>
      </c>
      <c r="B393" s="11" t="s">
        <v>10</v>
      </c>
      <c r="C393" s="6">
        <f>SUM(D393:J393)</f>
        <v>0</v>
      </c>
      <c r="D393" s="6">
        <v>0</v>
      </c>
      <c r="E393" s="6">
        <v>0</v>
      </c>
      <c r="F393" s="6">
        <v>0</v>
      </c>
      <c r="G393" s="59">
        <v>0</v>
      </c>
      <c r="H393" s="24">
        <v>0</v>
      </c>
      <c r="I393" s="24">
        <v>0</v>
      </c>
      <c r="J393" s="24">
        <v>0</v>
      </c>
      <c r="K393" s="6" t="s">
        <v>223</v>
      </c>
    </row>
    <row r="394" spans="1:11" ht="15.75" x14ac:dyDescent="0.25">
      <c r="A394" s="7">
        <v>383</v>
      </c>
      <c r="B394" s="152" t="s">
        <v>236</v>
      </c>
      <c r="C394" s="153"/>
      <c r="D394" s="153"/>
      <c r="E394" s="153"/>
      <c r="F394" s="153"/>
      <c r="G394" s="153"/>
      <c r="H394" s="153"/>
      <c r="I394" s="153"/>
      <c r="J394" s="153"/>
      <c r="K394" s="83"/>
    </row>
    <row r="395" spans="1:11" ht="31.5" x14ac:dyDescent="0.25">
      <c r="A395" s="7">
        <v>384</v>
      </c>
      <c r="B395" s="11" t="s">
        <v>43</v>
      </c>
      <c r="C395" s="6">
        <f>SUM(D395:J395)</f>
        <v>0</v>
      </c>
      <c r="D395" s="6">
        <v>0</v>
      </c>
      <c r="E395" s="6">
        <v>0</v>
      </c>
      <c r="F395" s="6">
        <v>0</v>
      </c>
      <c r="G395" s="59">
        <f>G396</f>
        <v>0</v>
      </c>
      <c r="H395" s="24">
        <f>H396</f>
        <v>0</v>
      </c>
      <c r="I395" s="24">
        <f>I396</f>
        <v>0</v>
      </c>
      <c r="J395" s="24">
        <f>J396</f>
        <v>0</v>
      </c>
      <c r="K395" s="5"/>
    </row>
    <row r="396" spans="1:11" ht="15.75" x14ac:dyDescent="0.25">
      <c r="A396" s="7">
        <v>385</v>
      </c>
      <c r="B396" s="11" t="s">
        <v>10</v>
      </c>
      <c r="C396" s="6">
        <f>SUM(D396:J396)</f>
        <v>0</v>
      </c>
      <c r="D396" s="6">
        <v>0</v>
      </c>
      <c r="E396" s="6">
        <v>0</v>
      </c>
      <c r="F396" s="6">
        <v>0</v>
      </c>
      <c r="G396" s="59">
        <f>G399</f>
        <v>0</v>
      </c>
      <c r="H396" s="24">
        <f t="shared" ref="H396:J396" si="193">H399</f>
        <v>0</v>
      </c>
      <c r="I396" s="24">
        <f t="shared" si="193"/>
        <v>0</v>
      </c>
      <c r="J396" s="24">
        <f t="shared" si="193"/>
        <v>0</v>
      </c>
      <c r="K396" s="6" t="s">
        <v>7</v>
      </c>
    </row>
    <row r="397" spans="1:11" ht="15.75" x14ac:dyDescent="0.25">
      <c r="A397" s="7">
        <v>386</v>
      </c>
      <c r="B397" s="145" t="s">
        <v>16</v>
      </c>
      <c r="C397" s="146"/>
      <c r="D397" s="146"/>
      <c r="E397" s="146"/>
      <c r="F397" s="146"/>
      <c r="G397" s="146"/>
      <c r="H397" s="146"/>
      <c r="I397" s="146"/>
      <c r="J397" s="146"/>
      <c r="K397" s="6" t="s">
        <v>7</v>
      </c>
    </row>
    <row r="398" spans="1:11" ht="31.5" x14ac:dyDescent="0.25">
      <c r="A398" s="7">
        <v>387</v>
      </c>
      <c r="B398" s="39" t="s">
        <v>45</v>
      </c>
      <c r="C398" s="37">
        <f>SUM(D398:J398)</f>
        <v>0</v>
      </c>
      <c r="D398" s="37">
        <v>0</v>
      </c>
      <c r="E398" s="37">
        <v>0</v>
      </c>
      <c r="F398" s="37">
        <v>0</v>
      </c>
      <c r="G398" s="63">
        <f>G399</f>
        <v>0</v>
      </c>
      <c r="H398" s="40">
        <f>H399</f>
        <v>0</v>
      </c>
      <c r="I398" s="40">
        <f>I399</f>
        <v>0</v>
      </c>
      <c r="J398" s="40">
        <f>J399</f>
        <v>0</v>
      </c>
      <c r="K398" s="5"/>
    </row>
    <row r="399" spans="1:11" ht="15.75" x14ac:dyDescent="0.25">
      <c r="A399" s="7">
        <v>388</v>
      </c>
      <c r="B399" s="39" t="s">
        <v>10</v>
      </c>
      <c r="C399" s="37">
        <f>SUM(D399:J399)</f>
        <v>0</v>
      </c>
      <c r="D399" s="37">
        <v>0</v>
      </c>
      <c r="E399" s="37">
        <v>0</v>
      </c>
      <c r="F399" s="37">
        <v>0</v>
      </c>
      <c r="G399" s="63">
        <f>G401+G403</f>
        <v>0</v>
      </c>
      <c r="H399" s="40">
        <f t="shared" ref="H399:J399" si="194">H401+H403</f>
        <v>0</v>
      </c>
      <c r="I399" s="40">
        <f t="shared" si="194"/>
        <v>0</v>
      </c>
      <c r="J399" s="40">
        <f t="shared" si="194"/>
        <v>0</v>
      </c>
      <c r="K399" s="6" t="s">
        <v>7</v>
      </c>
    </row>
    <row r="400" spans="1:11" ht="63" x14ac:dyDescent="0.25">
      <c r="A400" s="7">
        <v>389</v>
      </c>
      <c r="B400" s="11" t="s">
        <v>237</v>
      </c>
      <c r="C400" s="6">
        <v>0</v>
      </c>
      <c r="D400" s="6">
        <v>0</v>
      </c>
      <c r="E400" s="6">
        <v>0</v>
      </c>
      <c r="F400" s="6">
        <v>0</v>
      </c>
      <c r="G400" s="59">
        <v>0</v>
      </c>
      <c r="H400" s="24">
        <v>0</v>
      </c>
      <c r="I400" s="24">
        <v>0</v>
      </c>
      <c r="J400" s="24">
        <v>0</v>
      </c>
      <c r="K400" s="6" t="s">
        <v>240</v>
      </c>
    </row>
    <row r="401" spans="1:11" ht="15.75" x14ac:dyDescent="0.25">
      <c r="A401" s="7">
        <v>390</v>
      </c>
      <c r="B401" s="11" t="s">
        <v>10</v>
      </c>
      <c r="C401" s="6">
        <f>SUM(D401:J401)</f>
        <v>0</v>
      </c>
      <c r="D401" s="6">
        <v>0</v>
      </c>
      <c r="E401" s="6">
        <v>0</v>
      </c>
      <c r="F401" s="6">
        <v>0</v>
      </c>
      <c r="G401" s="59">
        <v>0</v>
      </c>
      <c r="H401" s="24">
        <v>0</v>
      </c>
      <c r="I401" s="24">
        <v>0</v>
      </c>
      <c r="J401" s="24">
        <v>0</v>
      </c>
      <c r="K401" s="13"/>
    </row>
    <row r="402" spans="1:11" ht="63" x14ac:dyDescent="0.25">
      <c r="A402" s="7">
        <v>391</v>
      </c>
      <c r="B402" s="11" t="s">
        <v>238</v>
      </c>
      <c r="C402" s="6">
        <f>SUM(D402:J402)</f>
        <v>0</v>
      </c>
      <c r="D402" s="6">
        <v>0</v>
      </c>
      <c r="E402" s="6">
        <v>0</v>
      </c>
      <c r="F402" s="6">
        <v>0</v>
      </c>
      <c r="G402" s="59">
        <f>G403</f>
        <v>0</v>
      </c>
      <c r="H402" s="24">
        <f t="shared" ref="H402:J404" si="195">H403</f>
        <v>0</v>
      </c>
      <c r="I402" s="24">
        <f t="shared" si="195"/>
        <v>0</v>
      </c>
      <c r="J402" s="24">
        <f t="shared" si="195"/>
        <v>0</v>
      </c>
      <c r="K402" s="6" t="s">
        <v>241</v>
      </c>
    </row>
    <row r="403" spans="1:11" ht="21" customHeight="1" x14ac:dyDescent="0.25">
      <c r="A403" s="7">
        <v>392</v>
      </c>
      <c r="B403" s="11" t="s">
        <v>10</v>
      </c>
      <c r="C403" s="6">
        <f>SUM(D403:J403)</f>
        <v>0</v>
      </c>
      <c r="D403" s="6">
        <v>0</v>
      </c>
      <c r="E403" s="6">
        <v>0</v>
      </c>
      <c r="F403" s="6">
        <v>0</v>
      </c>
      <c r="G403" s="59">
        <v>0</v>
      </c>
      <c r="H403" s="24">
        <v>0</v>
      </c>
      <c r="I403" s="24">
        <v>0</v>
      </c>
      <c r="J403" s="24">
        <v>0</v>
      </c>
      <c r="K403" s="6"/>
    </row>
    <row r="404" spans="1:11" ht="126" x14ac:dyDescent="0.25">
      <c r="A404" s="7">
        <v>393</v>
      </c>
      <c r="B404" s="11" t="s">
        <v>239</v>
      </c>
      <c r="C404" s="6">
        <f>SUM(D404:J404)</f>
        <v>0</v>
      </c>
      <c r="D404" s="6">
        <v>0</v>
      </c>
      <c r="E404" s="6">
        <v>0</v>
      </c>
      <c r="F404" s="6">
        <v>0</v>
      </c>
      <c r="G404" s="59">
        <f>G405</f>
        <v>0</v>
      </c>
      <c r="H404" s="24">
        <f t="shared" si="195"/>
        <v>0</v>
      </c>
      <c r="I404" s="24">
        <f t="shared" si="195"/>
        <v>0</v>
      </c>
      <c r="J404" s="24">
        <f t="shared" si="195"/>
        <v>0</v>
      </c>
      <c r="K404" s="6" t="s">
        <v>242</v>
      </c>
    </row>
    <row r="405" spans="1:11" ht="15.75" x14ac:dyDescent="0.25">
      <c r="A405" s="7">
        <v>394</v>
      </c>
      <c r="B405" s="11" t="s">
        <v>10</v>
      </c>
      <c r="C405" s="6">
        <f>SUM(D405:J405)</f>
        <v>0</v>
      </c>
      <c r="D405" s="6">
        <v>0</v>
      </c>
      <c r="E405" s="6">
        <v>0</v>
      </c>
      <c r="F405" s="6">
        <v>0</v>
      </c>
      <c r="G405" s="59">
        <v>0</v>
      </c>
      <c r="H405" s="24">
        <v>0</v>
      </c>
      <c r="I405" s="24">
        <v>0</v>
      </c>
      <c r="J405" s="24">
        <v>0</v>
      </c>
      <c r="K405" s="83"/>
    </row>
  </sheetData>
  <mergeCells count="42">
    <mergeCell ref="B394:J394"/>
    <mergeCell ref="B397:J397"/>
    <mergeCell ref="B58:J58"/>
    <mergeCell ref="B166:J166"/>
    <mergeCell ref="B89:J89"/>
    <mergeCell ref="B93:J93"/>
    <mergeCell ref="B101:J101"/>
    <mergeCell ref="B104:J104"/>
    <mergeCell ref="B111:J111"/>
    <mergeCell ref="B115:J115"/>
    <mergeCell ref="B119:J119"/>
    <mergeCell ref="B134:J134"/>
    <mergeCell ref="B141:J141"/>
    <mergeCell ref="B145:J145"/>
    <mergeCell ref="B161:J161"/>
    <mergeCell ref="B307:J307"/>
    <mergeCell ref="A2:K2"/>
    <mergeCell ref="C3:J3"/>
    <mergeCell ref="B19:J19"/>
    <mergeCell ref="B24:J24"/>
    <mergeCell ref="B53:J53"/>
    <mergeCell ref="B171:J171"/>
    <mergeCell ref="B184:J184"/>
    <mergeCell ref="B205:J205"/>
    <mergeCell ref="B222:J222"/>
    <mergeCell ref="B258:J258"/>
    <mergeCell ref="B300:J300"/>
    <mergeCell ref="B210:J210"/>
    <mergeCell ref="B215:J215"/>
    <mergeCell ref="B379:J379"/>
    <mergeCell ref="B384:J384"/>
    <mergeCell ref="B318:J318"/>
    <mergeCell ref="B322:J322"/>
    <mergeCell ref="B351:J351"/>
    <mergeCell ref="B355:J355"/>
    <mergeCell ref="B363:J363"/>
    <mergeCell ref="B368:J368"/>
    <mergeCell ref="B262:J262"/>
    <mergeCell ref="B276:J276"/>
    <mergeCell ref="B279:J279"/>
    <mergeCell ref="B290:J290"/>
    <mergeCell ref="B295:J295"/>
  </mergeCells>
  <pageMargins left="0.70866141732283472" right="0.24" top="0.9055118110236221" bottom="0.15748031496062992" header="0.28000000000000003" footer="0.21"/>
  <pageSetup paperSize="9" scale="57" fitToHeight="2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405"/>
  <sheetViews>
    <sheetView zoomScale="82" zoomScaleNormal="82" workbookViewId="0">
      <pane ySplit="4" topLeftCell="A176" activePane="bottomLeft" state="frozen"/>
      <selection activeCell="C1" sqref="C1"/>
      <selection pane="bottomLeft" activeCell="E299" sqref="E299"/>
    </sheetView>
  </sheetViews>
  <sheetFormatPr defaultRowHeight="15" x14ac:dyDescent="0.25"/>
  <cols>
    <col min="1" max="1" width="7.5703125" bestFit="1" customWidth="1"/>
    <col min="2" max="2" width="34.140625" bestFit="1" customWidth="1"/>
    <col min="3" max="3" width="13.140625" bestFit="1" customWidth="1"/>
    <col min="4" max="5" width="11.28515625" bestFit="1" customWidth="1"/>
    <col min="6" max="6" width="13.140625" bestFit="1" customWidth="1"/>
    <col min="7" max="7" width="20.140625" style="74" bestFit="1" customWidth="1"/>
    <col min="8" max="10" width="20.140625" style="29" customWidth="1"/>
    <col min="11" max="11" width="19" customWidth="1"/>
  </cols>
  <sheetData>
    <row r="1" spans="1:13" ht="18.75" x14ac:dyDescent="0.3">
      <c r="A1" s="1"/>
      <c r="B1" s="2"/>
      <c r="C1" s="2"/>
      <c r="D1" s="2"/>
      <c r="E1" s="2"/>
      <c r="F1" s="2"/>
      <c r="G1" s="3"/>
      <c r="H1" s="22"/>
      <c r="I1" s="22"/>
      <c r="J1" s="22"/>
      <c r="K1" s="3"/>
    </row>
    <row r="2" spans="1:13" ht="15.75" x14ac:dyDescent="0.25">
      <c r="A2" s="148" t="s">
        <v>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3" ht="98.25" customHeight="1" x14ac:dyDescent="0.25">
      <c r="A3" s="4" t="s">
        <v>1</v>
      </c>
      <c r="B3" s="5" t="s">
        <v>2</v>
      </c>
      <c r="C3" s="149" t="s">
        <v>3</v>
      </c>
      <c r="D3" s="150"/>
      <c r="E3" s="150"/>
      <c r="F3" s="150"/>
      <c r="G3" s="150"/>
      <c r="H3" s="150"/>
      <c r="I3" s="150"/>
      <c r="J3" s="150"/>
      <c r="K3" s="6" t="s">
        <v>4</v>
      </c>
    </row>
    <row r="4" spans="1:13" ht="15.75" x14ac:dyDescent="0.25">
      <c r="A4" s="7"/>
      <c r="B4" s="8"/>
      <c r="C4" s="6" t="s">
        <v>5</v>
      </c>
      <c r="D4" s="9">
        <v>2014</v>
      </c>
      <c r="E4" s="9">
        <v>2015</v>
      </c>
      <c r="F4" s="9">
        <v>2016</v>
      </c>
      <c r="G4" s="58">
        <v>2017</v>
      </c>
      <c r="H4" s="23">
        <v>2018</v>
      </c>
      <c r="I4" s="23">
        <v>2019</v>
      </c>
      <c r="J4" s="23">
        <v>2020</v>
      </c>
      <c r="K4" s="10"/>
    </row>
    <row r="5" spans="1:13" ht="31.5" x14ac:dyDescent="0.25">
      <c r="A5" s="7">
        <v>1</v>
      </c>
      <c r="B5" s="35" t="s">
        <v>6</v>
      </c>
      <c r="C5" s="6">
        <f t="shared" ref="C5:C18" si="0">SUM(D5:J5)</f>
        <v>5445543.5431300001</v>
      </c>
      <c r="D5" s="6">
        <v>631056.41</v>
      </c>
      <c r="E5" s="6">
        <v>803655.04</v>
      </c>
      <c r="F5" s="6">
        <v>1109120.27</v>
      </c>
      <c r="G5" s="59">
        <f>SUM(G6:G9)</f>
        <v>902057.70773999987</v>
      </c>
      <c r="H5" s="24">
        <f>SUM(H6:H9)</f>
        <v>749901.64639000001</v>
      </c>
      <c r="I5" s="24">
        <f t="shared" ref="I5:J5" si="1">SUM(I6:I9)</f>
        <v>632477.08899999992</v>
      </c>
      <c r="J5" s="24">
        <f t="shared" si="1"/>
        <v>617275.38</v>
      </c>
      <c r="K5" s="6" t="s">
        <v>7</v>
      </c>
      <c r="L5" s="95">
        <v>5445543.5499999998</v>
      </c>
      <c r="M5" t="s">
        <v>245</v>
      </c>
    </row>
    <row r="6" spans="1:13" ht="15.75" x14ac:dyDescent="0.25">
      <c r="A6" s="7">
        <v>2</v>
      </c>
      <c r="B6" s="11" t="s">
        <v>8</v>
      </c>
      <c r="C6" s="6">
        <f t="shared" si="0"/>
        <v>281895.09999999998</v>
      </c>
      <c r="D6" s="6">
        <v>40521.599999999999</v>
      </c>
      <c r="E6" s="6">
        <v>36378.800000000003</v>
      </c>
      <c r="F6" s="6">
        <v>44371.1</v>
      </c>
      <c r="G6" s="59">
        <f t="shared" ref="G6:J8" si="2">G11+G15</f>
        <v>38158.9</v>
      </c>
      <c r="H6" s="24">
        <f t="shared" si="2"/>
        <v>40506</v>
      </c>
      <c r="I6" s="24">
        <f t="shared" si="2"/>
        <v>40975.699999999997</v>
      </c>
      <c r="J6" s="24">
        <f t="shared" si="2"/>
        <v>40983</v>
      </c>
      <c r="K6" s="6" t="s">
        <v>7</v>
      </c>
    </row>
    <row r="7" spans="1:13" ht="15.75" x14ac:dyDescent="0.25">
      <c r="A7" s="7">
        <v>3</v>
      </c>
      <c r="B7" s="11" t="s">
        <v>9</v>
      </c>
      <c r="C7" s="6">
        <f t="shared" si="0"/>
        <v>1896976.3968799999</v>
      </c>
      <c r="D7" s="6">
        <v>210930.31</v>
      </c>
      <c r="E7" s="6">
        <v>299879.27</v>
      </c>
      <c r="F7" s="6">
        <v>546208.19999999995</v>
      </c>
      <c r="G7" s="59">
        <f t="shared" si="2"/>
        <v>352020.01687999995</v>
      </c>
      <c r="H7" s="24">
        <f t="shared" si="2"/>
        <v>162624.09999999998</v>
      </c>
      <c r="I7" s="24">
        <f t="shared" si="2"/>
        <v>162645.09999999998</v>
      </c>
      <c r="J7" s="24">
        <f t="shared" si="2"/>
        <v>162669.4</v>
      </c>
      <c r="K7" s="6" t="s">
        <v>7</v>
      </c>
    </row>
    <row r="8" spans="1:13" ht="15.75" x14ac:dyDescent="0.25">
      <c r="A8" s="7">
        <v>4</v>
      </c>
      <c r="B8" s="11" t="s">
        <v>10</v>
      </c>
      <c r="C8" s="6">
        <f t="shared" si="0"/>
        <v>3266383.9662500001</v>
      </c>
      <c r="D8" s="6">
        <v>379604.5</v>
      </c>
      <c r="E8" s="6">
        <v>467396.97</v>
      </c>
      <c r="F8" s="6">
        <v>518540.97</v>
      </c>
      <c r="G8" s="59">
        <f t="shared" si="2"/>
        <v>511590.71085999999</v>
      </c>
      <c r="H8" s="24">
        <f t="shared" si="2"/>
        <v>546771.54639000003</v>
      </c>
      <c r="I8" s="24">
        <f t="shared" si="2"/>
        <v>428856.28899999999</v>
      </c>
      <c r="J8" s="24">
        <f t="shared" si="2"/>
        <v>413622.98</v>
      </c>
      <c r="K8" s="6" t="s">
        <v>7</v>
      </c>
    </row>
    <row r="9" spans="1:13" ht="31.5" x14ac:dyDescent="0.25">
      <c r="A9" s="7">
        <v>5</v>
      </c>
      <c r="B9" s="50" t="s">
        <v>225</v>
      </c>
      <c r="C9" s="6">
        <f t="shared" si="0"/>
        <v>288.08</v>
      </c>
      <c r="D9" s="6"/>
      <c r="E9" s="6"/>
      <c r="F9" s="6"/>
      <c r="G9" s="59">
        <f>G18</f>
        <v>288.08</v>
      </c>
      <c r="H9" s="24">
        <f>H18</f>
        <v>0</v>
      </c>
      <c r="I9" s="24">
        <f t="shared" ref="I9:J9" si="3">I18</f>
        <v>0</v>
      </c>
      <c r="J9" s="24">
        <f t="shared" si="3"/>
        <v>0</v>
      </c>
      <c r="K9" s="6"/>
    </row>
    <row r="10" spans="1:13" ht="15.75" x14ac:dyDescent="0.25">
      <c r="A10" s="7">
        <v>6</v>
      </c>
      <c r="B10" s="41" t="s">
        <v>11</v>
      </c>
      <c r="C10" s="42">
        <f t="shared" si="0"/>
        <v>1137685.2615499999</v>
      </c>
      <c r="D10" s="42">
        <v>46536.46</v>
      </c>
      <c r="E10" s="42">
        <v>246125.55</v>
      </c>
      <c r="F10" s="42">
        <v>410431.54</v>
      </c>
      <c r="G10" s="60">
        <f>SUM(G11:G13)</f>
        <v>269040.98454999999</v>
      </c>
      <c r="H10" s="43">
        <f>SUM(H11:H13)</f>
        <v>80478.866999999998</v>
      </c>
      <c r="I10" s="43">
        <f t="shared" ref="I10:J10" si="4">SUM(I11:I13)</f>
        <v>40356.199999999997</v>
      </c>
      <c r="J10" s="43">
        <f t="shared" si="4"/>
        <v>44715.66</v>
      </c>
      <c r="K10" s="6" t="s">
        <v>7</v>
      </c>
    </row>
    <row r="11" spans="1:13" ht="15.75" x14ac:dyDescent="0.25">
      <c r="A11" s="7">
        <v>7</v>
      </c>
      <c r="B11" s="44" t="s">
        <v>12</v>
      </c>
      <c r="C11" s="42">
        <f t="shared" si="0"/>
        <v>1437.2</v>
      </c>
      <c r="D11" s="42">
        <v>1437.2</v>
      </c>
      <c r="E11" s="42">
        <v>0</v>
      </c>
      <c r="F11" s="42">
        <v>0</v>
      </c>
      <c r="G11" s="61">
        <f>0</f>
        <v>0</v>
      </c>
      <c r="H11" s="45">
        <f>0</f>
        <v>0</v>
      </c>
      <c r="I11" s="45">
        <f>0</f>
        <v>0</v>
      </c>
      <c r="J11" s="45">
        <f>0</f>
        <v>0</v>
      </c>
      <c r="K11" s="6" t="s">
        <v>7</v>
      </c>
    </row>
    <row r="12" spans="1:13" ht="15.75" x14ac:dyDescent="0.25">
      <c r="A12" s="7">
        <v>8</v>
      </c>
      <c r="B12" s="44" t="s">
        <v>9</v>
      </c>
      <c r="C12" s="42">
        <f t="shared" si="0"/>
        <v>651067.25488000002</v>
      </c>
      <c r="D12" s="42">
        <v>31705.66</v>
      </c>
      <c r="E12" s="42">
        <v>146133.76999999999</v>
      </c>
      <c r="F12" s="42">
        <v>297911.51</v>
      </c>
      <c r="G12" s="61">
        <f>G117+G169+G298</f>
        <v>175316.31487999999</v>
      </c>
      <c r="H12" s="45">
        <f>H117+H169+H298</f>
        <v>0</v>
      </c>
      <c r="I12" s="45">
        <f>I117+I169+I298</f>
        <v>0</v>
      </c>
      <c r="J12" s="45">
        <f>J117+J169+J298</f>
        <v>0</v>
      </c>
      <c r="K12" s="6" t="s">
        <v>7</v>
      </c>
    </row>
    <row r="13" spans="1:13" ht="15.75" x14ac:dyDescent="0.25">
      <c r="A13" s="7">
        <v>9</v>
      </c>
      <c r="B13" s="44" t="s">
        <v>10</v>
      </c>
      <c r="C13" s="42">
        <f t="shared" si="0"/>
        <v>485180.80666999996</v>
      </c>
      <c r="D13" s="42">
        <v>13393.6</v>
      </c>
      <c r="E13" s="42">
        <v>99991.78</v>
      </c>
      <c r="F13" s="42">
        <v>112520.03</v>
      </c>
      <c r="G13" s="61">
        <f>G118+G170+G299</f>
        <v>93724.669670000003</v>
      </c>
      <c r="H13" s="45">
        <f>H118+H170+H299+H214</f>
        <v>80478.866999999998</v>
      </c>
      <c r="I13" s="45">
        <f>I118+I170+I299</f>
        <v>40356.199999999997</v>
      </c>
      <c r="J13" s="45">
        <f>J118+J170+J299</f>
        <v>44715.66</v>
      </c>
      <c r="K13" s="6" t="s">
        <v>7</v>
      </c>
    </row>
    <row r="14" spans="1:13" ht="15.75" x14ac:dyDescent="0.25">
      <c r="A14" s="7">
        <v>10</v>
      </c>
      <c r="B14" s="36" t="s">
        <v>13</v>
      </c>
      <c r="C14" s="37">
        <f t="shared" si="0"/>
        <v>4307858.2815800002</v>
      </c>
      <c r="D14" s="37">
        <v>584519.94999999995</v>
      </c>
      <c r="E14" s="37">
        <v>557529.49</v>
      </c>
      <c r="F14" s="37">
        <v>698688.73</v>
      </c>
      <c r="G14" s="62">
        <f>SUM(G15:G18)</f>
        <v>633016.72318999993</v>
      </c>
      <c r="H14" s="38">
        <f>SUM(H15:H18)</f>
        <v>669422.77939000004</v>
      </c>
      <c r="I14" s="38">
        <f t="shared" ref="I14:J14" si="5">SUM(I15:I18)</f>
        <v>592120.88899999997</v>
      </c>
      <c r="J14" s="38">
        <f t="shared" si="5"/>
        <v>572559.72</v>
      </c>
      <c r="K14" s="6" t="s">
        <v>7</v>
      </c>
    </row>
    <row r="15" spans="1:13" ht="15.75" x14ac:dyDescent="0.25">
      <c r="A15" s="7">
        <v>11</v>
      </c>
      <c r="B15" s="39" t="s">
        <v>8</v>
      </c>
      <c r="C15" s="37">
        <f t="shared" si="0"/>
        <v>280457.90000000002</v>
      </c>
      <c r="D15" s="37">
        <v>39084.400000000001</v>
      </c>
      <c r="E15" s="37">
        <v>36378.800000000003</v>
      </c>
      <c r="F15" s="37">
        <v>44371.1</v>
      </c>
      <c r="G15" s="63">
        <f>G26+G60+G186</f>
        <v>38158.9</v>
      </c>
      <c r="H15" s="40">
        <f>H26+H60+H186</f>
        <v>40506</v>
      </c>
      <c r="I15" s="40">
        <f>I26+I60+I186</f>
        <v>40975.699999999997</v>
      </c>
      <c r="J15" s="40">
        <f>J26+J60+J186</f>
        <v>40983</v>
      </c>
      <c r="K15" s="6" t="s">
        <v>7</v>
      </c>
    </row>
    <row r="16" spans="1:13" ht="15.75" x14ac:dyDescent="0.25">
      <c r="A16" s="7">
        <v>12</v>
      </c>
      <c r="B16" s="39" t="s">
        <v>9</v>
      </c>
      <c r="C16" s="37">
        <f t="shared" si="0"/>
        <v>1245909.142</v>
      </c>
      <c r="D16" s="37">
        <v>179224.65</v>
      </c>
      <c r="E16" s="37">
        <v>153745.5</v>
      </c>
      <c r="F16" s="37">
        <v>248296.69</v>
      </c>
      <c r="G16" s="63">
        <f>G27+G61+G95+G147+G187+G224+G264+G310+G324+G357+G371</f>
        <v>176703.70199999996</v>
      </c>
      <c r="H16" s="40">
        <f>H27+H61+H95+H147+H187+H224+H264+H310+H324+H357+H371</f>
        <v>162624.09999999998</v>
      </c>
      <c r="I16" s="40">
        <f>I27+I61+I95+I147+I187+I224+I264+I310+I324+I357+I371</f>
        <v>162645.09999999998</v>
      </c>
      <c r="J16" s="40">
        <f>J27+J61+J95+J147+J187+J224+J264+J310+J324+J357+J371</f>
        <v>162669.4</v>
      </c>
      <c r="K16" s="6" t="s">
        <v>7</v>
      </c>
    </row>
    <row r="17" spans="1:11" ht="15.75" x14ac:dyDescent="0.25">
      <c r="A17" s="7">
        <v>13</v>
      </c>
      <c r="B17" s="39" t="s">
        <v>10</v>
      </c>
      <c r="C17" s="37">
        <f t="shared" si="0"/>
        <v>2781203.1595800002</v>
      </c>
      <c r="D17" s="37">
        <v>366210.9</v>
      </c>
      <c r="E17" s="37">
        <v>367405.19</v>
      </c>
      <c r="F17" s="37">
        <v>406020.94</v>
      </c>
      <c r="G17" s="63">
        <f>G28+G62+G96+G106+G148+G136+G188+G225+G265+G281+G311+G325+G358+G372+G388</f>
        <v>417866.04119000002</v>
      </c>
      <c r="H17" s="40">
        <f>H28+H62+H96+H106+H148+H136+H188+H225+H265+H281+H311+H325+H358+H372+H388</f>
        <v>466292.67939000006</v>
      </c>
      <c r="I17" s="40">
        <f>I28+I62+I96+I106+I148+I136+I188+I225+I265+I281+I311+I325+I358+I372+I388</f>
        <v>388500.08899999998</v>
      </c>
      <c r="J17" s="40">
        <f>J28+J62+J96+J106+J148+J136+J188+J225+J265+J281+J311+J325+J358+J372+J388</f>
        <v>368907.31999999995</v>
      </c>
      <c r="K17" s="6" t="s">
        <v>7</v>
      </c>
    </row>
    <row r="18" spans="1:11" ht="31.5" x14ac:dyDescent="0.25">
      <c r="A18" s="7">
        <v>14</v>
      </c>
      <c r="B18" s="39" t="s">
        <v>225</v>
      </c>
      <c r="C18" s="37">
        <f t="shared" si="0"/>
        <v>288.08</v>
      </c>
      <c r="D18" s="37"/>
      <c r="E18" s="37"/>
      <c r="F18" s="37"/>
      <c r="G18" s="63">
        <f>G257</f>
        <v>288.08</v>
      </c>
      <c r="H18" s="40">
        <f>H257</f>
        <v>0</v>
      </c>
      <c r="I18" s="40">
        <f t="shared" ref="I18:J18" si="6">I257</f>
        <v>0</v>
      </c>
      <c r="J18" s="40">
        <f t="shared" si="6"/>
        <v>0</v>
      </c>
      <c r="K18" s="6"/>
    </row>
    <row r="19" spans="1:11" ht="15.75" x14ac:dyDescent="0.25">
      <c r="A19" s="7">
        <v>15</v>
      </c>
      <c r="B19" s="152" t="s">
        <v>14</v>
      </c>
      <c r="C19" s="153"/>
      <c r="D19" s="153"/>
      <c r="E19" s="153"/>
      <c r="F19" s="153"/>
      <c r="G19" s="153"/>
      <c r="H19" s="153"/>
      <c r="I19" s="153"/>
      <c r="J19" s="153"/>
      <c r="K19" s="5"/>
    </row>
    <row r="20" spans="1:11" ht="31.5" x14ac:dyDescent="0.25">
      <c r="A20" s="7">
        <v>16</v>
      </c>
      <c r="B20" s="11" t="s">
        <v>15</v>
      </c>
      <c r="C20" s="6">
        <f>SUM(D20:J20)</f>
        <v>67846.509770000004</v>
      </c>
      <c r="D20" s="6">
        <v>16267.86</v>
      </c>
      <c r="E20" s="6">
        <v>7701.27</v>
      </c>
      <c r="F20" s="6">
        <v>9431.6200000000008</v>
      </c>
      <c r="G20" s="59">
        <f>SUM(G21:G23)</f>
        <v>11348.816769999999</v>
      </c>
      <c r="H20" s="24">
        <f>SUM(H21:H23)</f>
        <v>12365.012999999999</v>
      </c>
      <c r="I20" s="24">
        <f t="shared" ref="I20:J20" si="7">SUM(I21:I23)</f>
        <v>5319.3</v>
      </c>
      <c r="J20" s="24">
        <f t="shared" si="7"/>
        <v>5412.63</v>
      </c>
      <c r="K20" s="6" t="s">
        <v>7</v>
      </c>
    </row>
    <row r="21" spans="1:11" ht="15.75" x14ac:dyDescent="0.25">
      <c r="A21" s="7">
        <v>17</v>
      </c>
      <c r="B21" s="11" t="s">
        <v>8</v>
      </c>
      <c r="C21" s="6">
        <f>SUM(D21:J21)</f>
        <v>325.89999999999998</v>
      </c>
      <c r="D21" s="6">
        <v>0</v>
      </c>
      <c r="E21" s="6">
        <v>0</v>
      </c>
      <c r="F21" s="6">
        <v>32.700000000000003</v>
      </c>
      <c r="G21" s="59">
        <f>G26</f>
        <v>0</v>
      </c>
      <c r="H21" s="24">
        <f>H26</f>
        <v>249.5</v>
      </c>
      <c r="I21" s="24">
        <f t="shared" ref="I21:J23" si="8">I26</f>
        <v>16.7</v>
      </c>
      <c r="J21" s="24">
        <f t="shared" si="8"/>
        <v>27</v>
      </c>
      <c r="K21" s="6" t="s">
        <v>7</v>
      </c>
    </row>
    <row r="22" spans="1:11" ht="15.75" x14ac:dyDescent="0.25">
      <c r="A22" s="7">
        <v>18</v>
      </c>
      <c r="B22" s="11" t="s">
        <v>9</v>
      </c>
      <c r="C22" s="6">
        <f>SUM(D22:J22)</f>
        <v>1196.9000000000001</v>
      </c>
      <c r="D22" s="6">
        <v>549.4</v>
      </c>
      <c r="E22" s="6">
        <v>96.2</v>
      </c>
      <c r="F22" s="6">
        <v>103.9</v>
      </c>
      <c r="G22" s="59">
        <f t="shared" ref="G22:H23" si="9">G27</f>
        <v>108.39999999999999</v>
      </c>
      <c r="H22" s="24">
        <f t="shared" si="9"/>
        <v>113</v>
      </c>
      <c r="I22" s="24">
        <f t="shared" si="8"/>
        <v>113</v>
      </c>
      <c r="J22" s="24">
        <f t="shared" si="8"/>
        <v>113</v>
      </c>
      <c r="K22" s="6" t="s">
        <v>7</v>
      </c>
    </row>
    <row r="23" spans="1:11" ht="15.75" x14ac:dyDescent="0.25">
      <c r="A23" s="7">
        <v>19</v>
      </c>
      <c r="B23" s="11" t="s">
        <v>10</v>
      </c>
      <c r="C23" s="6">
        <f>SUM(D23:J23)</f>
        <v>66323.709770000001</v>
      </c>
      <c r="D23" s="6">
        <v>15718.46</v>
      </c>
      <c r="E23" s="6">
        <v>7605.07</v>
      </c>
      <c r="F23" s="6">
        <v>9295.02</v>
      </c>
      <c r="G23" s="59">
        <f t="shared" si="9"/>
        <v>11240.41677</v>
      </c>
      <c r="H23" s="24">
        <f t="shared" si="9"/>
        <v>12002.512999999999</v>
      </c>
      <c r="I23" s="24">
        <f t="shared" si="8"/>
        <v>5189.6000000000004</v>
      </c>
      <c r="J23" s="24">
        <f t="shared" si="8"/>
        <v>5272.63</v>
      </c>
      <c r="K23" s="6" t="s">
        <v>7</v>
      </c>
    </row>
    <row r="24" spans="1:11" ht="15.75" x14ac:dyDescent="0.25">
      <c r="A24" s="7">
        <v>20</v>
      </c>
      <c r="B24" s="145" t="s">
        <v>16</v>
      </c>
      <c r="C24" s="146"/>
      <c r="D24" s="146"/>
      <c r="E24" s="146"/>
      <c r="F24" s="146"/>
      <c r="G24" s="146"/>
      <c r="H24" s="146"/>
      <c r="I24" s="146"/>
      <c r="J24" s="146"/>
      <c r="K24" s="5"/>
    </row>
    <row r="25" spans="1:11" ht="47.25" x14ac:dyDescent="0.25">
      <c r="A25" s="7">
        <v>21</v>
      </c>
      <c r="B25" s="39" t="s">
        <v>17</v>
      </c>
      <c r="C25" s="37">
        <f t="shared" ref="C25:C30" si="10">SUM(D25:J25)</f>
        <v>67846.509770000004</v>
      </c>
      <c r="D25" s="37">
        <v>16267.86</v>
      </c>
      <c r="E25" s="37">
        <v>7701.27</v>
      </c>
      <c r="F25" s="37">
        <v>9431.6200000000008</v>
      </c>
      <c r="G25" s="63">
        <f>SUM(G26:G28)</f>
        <v>11348.816769999999</v>
      </c>
      <c r="H25" s="40">
        <f>SUM(H26:H28)</f>
        <v>12365.012999999999</v>
      </c>
      <c r="I25" s="40">
        <f t="shared" ref="I25:J25" si="11">SUM(I26:I28)</f>
        <v>5319.3</v>
      </c>
      <c r="J25" s="40">
        <f t="shared" si="11"/>
        <v>5412.63</v>
      </c>
      <c r="K25" s="6" t="s">
        <v>7</v>
      </c>
    </row>
    <row r="26" spans="1:11" ht="15.75" x14ac:dyDescent="0.25">
      <c r="A26" s="7">
        <v>22</v>
      </c>
      <c r="B26" s="39" t="s">
        <v>8</v>
      </c>
      <c r="C26" s="37">
        <f t="shared" si="10"/>
        <v>325.89999999999998</v>
      </c>
      <c r="D26" s="37">
        <v>0</v>
      </c>
      <c r="E26" s="37">
        <v>0</v>
      </c>
      <c r="F26" s="37">
        <v>32.700000000000003</v>
      </c>
      <c r="G26" s="63">
        <v>0</v>
      </c>
      <c r="H26" s="40">
        <f>H46</f>
        <v>249.5</v>
      </c>
      <c r="I26" s="40">
        <f t="shared" ref="I26:J26" si="12">I46</f>
        <v>16.7</v>
      </c>
      <c r="J26" s="40">
        <f t="shared" si="12"/>
        <v>27</v>
      </c>
      <c r="K26" s="6" t="s">
        <v>7</v>
      </c>
    </row>
    <row r="27" spans="1:11" ht="15.75" x14ac:dyDescent="0.25">
      <c r="A27" s="7">
        <v>23</v>
      </c>
      <c r="B27" s="39" t="s">
        <v>9</v>
      </c>
      <c r="C27" s="37">
        <f t="shared" si="10"/>
        <v>1196.9000000000001</v>
      </c>
      <c r="D27" s="37">
        <v>549.4</v>
      </c>
      <c r="E27" s="37">
        <v>96.2</v>
      </c>
      <c r="F27" s="37">
        <v>103.9</v>
      </c>
      <c r="G27" s="63">
        <f>G42+G44+G50</f>
        <v>108.39999999999999</v>
      </c>
      <c r="H27" s="40">
        <f>H42+H44+H50</f>
        <v>113</v>
      </c>
      <c r="I27" s="40">
        <f t="shared" ref="I27:J27" si="13">I42+I44+I50</f>
        <v>113</v>
      </c>
      <c r="J27" s="40">
        <f t="shared" si="13"/>
        <v>113</v>
      </c>
      <c r="K27" s="6" t="s">
        <v>7</v>
      </c>
    </row>
    <row r="28" spans="1:11" ht="15.75" x14ac:dyDescent="0.25">
      <c r="A28" s="7">
        <v>24</v>
      </c>
      <c r="B28" s="39" t="s">
        <v>10</v>
      </c>
      <c r="C28" s="37">
        <f t="shared" si="10"/>
        <v>66323.709770000001</v>
      </c>
      <c r="D28" s="37">
        <v>15718.46</v>
      </c>
      <c r="E28" s="37">
        <v>7605.07</v>
      </c>
      <c r="F28" s="37">
        <v>9295.02</v>
      </c>
      <c r="G28" s="63">
        <f>SUM(G30,G32,G34,G36,G38,G40)</f>
        <v>11240.41677</v>
      </c>
      <c r="H28" s="40">
        <f>SUM(H30,H32,H34,H36,H38,H40)</f>
        <v>12002.512999999999</v>
      </c>
      <c r="I28" s="40">
        <f t="shared" ref="I28:J28" si="14">SUM(I30,I32,I34,I36,I38,I40)</f>
        <v>5189.6000000000004</v>
      </c>
      <c r="J28" s="40">
        <f t="shared" si="14"/>
        <v>5272.63</v>
      </c>
      <c r="K28" s="6" t="s">
        <v>7</v>
      </c>
    </row>
    <row r="29" spans="1:11" ht="78.75" x14ac:dyDescent="0.25">
      <c r="A29" s="7">
        <v>25</v>
      </c>
      <c r="B29" s="11" t="s">
        <v>18</v>
      </c>
      <c r="C29" s="6">
        <f t="shared" si="10"/>
        <v>1472.575</v>
      </c>
      <c r="D29" s="6">
        <v>552.35</v>
      </c>
      <c r="E29" s="6">
        <v>207.14500000000001</v>
      </c>
      <c r="F29" s="12">
        <v>295.08</v>
      </c>
      <c r="G29" s="59">
        <f>G30</f>
        <v>217</v>
      </c>
      <c r="H29" s="24">
        <f>H30</f>
        <v>67</v>
      </c>
      <c r="I29" s="24">
        <f t="shared" ref="I29:J29" si="15">I30</f>
        <v>67</v>
      </c>
      <c r="J29" s="24">
        <f t="shared" si="15"/>
        <v>67</v>
      </c>
      <c r="K29" s="6" t="s">
        <v>19</v>
      </c>
    </row>
    <row r="30" spans="1:11" ht="15.75" x14ac:dyDescent="0.25">
      <c r="A30" s="7">
        <v>26</v>
      </c>
      <c r="B30" s="11" t="s">
        <v>10</v>
      </c>
      <c r="C30" s="6">
        <f t="shared" si="10"/>
        <v>1472.575</v>
      </c>
      <c r="D30" s="6">
        <v>552.35</v>
      </c>
      <c r="E30" s="6">
        <v>207.14500000000001</v>
      </c>
      <c r="F30" s="12">
        <v>295.08</v>
      </c>
      <c r="G30" s="64">
        <v>217</v>
      </c>
      <c r="H30" s="26">
        <v>67</v>
      </c>
      <c r="I30" s="26">
        <v>67</v>
      </c>
      <c r="J30" s="26">
        <v>67</v>
      </c>
      <c r="K30" s="13"/>
    </row>
    <row r="31" spans="1:11" ht="63" x14ac:dyDescent="0.25">
      <c r="A31" s="7">
        <v>27</v>
      </c>
      <c r="B31" s="11" t="s">
        <v>20</v>
      </c>
      <c r="C31" s="6">
        <f t="shared" ref="C31:C40" si="16">SUM(D31:J31)</f>
        <v>21418.098599999998</v>
      </c>
      <c r="D31" s="6">
        <v>3789.64</v>
      </c>
      <c r="E31" s="6">
        <v>3829.48</v>
      </c>
      <c r="F31" s="12">
        <v>2572.87</v>
      </c>
      <c r="G31" s="59">
        <f>G32</f>
        <v>3096.1086</v>
      </c>
      <c r="H31" s="24">
        <f>H32</f>
        <v>3530</v>
      </c>
      <c r="I31" s="24">
        <f t="shared" ref="I31:J31" si="17">I32</f>
        <v>2300</v>
      </c>
      <c r="J31" s="24">
        <f t="shared" si="17"/>
        <v>2300</v>
      </c>
      <c r="K31" s="6" t="s">
        <v>21</v>
      </c>
    </row>
    <row r="32" spans="1:11" ht="15.75" x14ac:dyDescent="0.25">
      <c r="A32" s="7">
        <v>28</v>
      </c>
      <c r="B32" s="11" t="s">
        <v>10</v>
      </c>
      <c r="C32" s="6">
        <f t="shared" si="16"/>
        <v>21418.098599999998</v>
      </c>
      <c r="D32" s="6">
        <v>3789.64</v>
      </c>
      <c r="E32" s="6">
        <v>3829.48</v>
      </c>
      <c r="F32" s="12">
        <v>2572.87</v>
      </c>
      <c r="G32" s="64">
        <v>3096.1086</v>
      </c>
      <c r="H32" s="52">
        <v>3530</v>
      </c>
      <c r="I32" s="26">
        <v>2300</v>
      </c>
      <c r="J32" s="26">
        <v>2300</v>
      </c>
      <c r="K32" s="13"/>
    </row>
    <row r="33" spans="1:11" ht="47.25" x14ac:dyDescent="0.25">
      <c r="A33" s="7">
        <v>29</v>
      </c>
      <c r="B33" s="11" t="s">
        <v>22</v>
      </c>
      <c r="C33" s="6">
        <f t="shared" si="16"/>
        <v>6987.3619999999992</v>
      </c>
      <c r="D33" s="6">
        <v>2205.7199999999998</v>
      </c>
      <c r="E33" s="6">
        <v>559.80999999999995</v>
      </c>
      <c r="F33" s="6">
        <v>1122.932</v>
      </c>
      <c r="G33" s="59">
        <f>G34</f>
        <v>498.9</v>
      </c>
      <c r="H33" s="24">
        <f>H34</f>
        <v>900</v>
      </c>
      <c r="I33" s="24">
        <f t="shared" ref="I33:J33" si="18">I34</f>
        <v>850</v>
      </c>
      <c r="J33" s="24">
        <f t="shared" si="18"/>
        <v>850</v>
      </c>
      <c r="K33" s="6" t="s">
        <v>23</v>
      </c>
    </row>
    <row r="34" spans="1:11" ht="15.75" x14ac:dyDescent="0.25">
      <c r="A34" s="7">
        <v>30</v>
      </c>
      <c r="B34" s="11" t="s">
        <v>10</v>
      </c>
      <c r="C34" s="6">
        <f t="shared" si="16"/>
        <v>6987.36</v>
      </c>
      <c r="D34" s="6">
        <v>2205.7199999999998</v>
      </c>
      <c r="E34" s="6">
        <v>559.80999999999995</v>
      </c>
      <c r="F34" s="6">
        <v>1122.93</v>
      </c>
      <c r="G34" s="64">
        <v>498.9</v>
      </c>
      <c r="H34" s="26">
        <v>900</v>
      </c>
      <c r="I34" s="26">
        <v>850</v>
      </c>
      <c r="J34" s="26">
        <v>850</v>
      </c>
      <c r="K34" s="6"/>
    </row>
    <row r="35" spans="1:11" ht="78.75" x14ac:dyDescent="0.25">
      <c r="A35" s="7">
        <v>31</v>
      </c>
      <c r="B35" s="11" t="s">
        <v>27</v>
      </c>
      <c r="C35" s="6">
        <f t="shared" si="16"/>
        <v>1117.3753999999999</v>
      </c>
      <c r="D35" s="6">
        <v>55.67</v>
      </c>
      <c r="E35" s="6">
        <v>259.77</v>
      </c>
      <c r="F35" s="6">
        <v>280.56</v>
      </c>
      <c r="G35" s="59">
        <f>G36</f>
        <v>345.37540000000001</v>
      </c>
      <c r="H35" s="24">
        <f>H36</f>
        <v>62</v>
      </c>
      <c r="I35" s="24">
        <f t="shared" ref="I35:J35" si="19">I36</f>
        <v>57</v>
      </c>
      <c r="J35" s="24">
        <f t="shared" si="19"/>
        <v>57</v>
      </c>
      <c r="K35" s="6" t="s">
        <v>28</v>
      </c>
    </row>
    <row r="36" spans="1:11" ht="15.75" x14ac:dyDescent="0.25">
      <c r="A36" s="7">
        <v>32</v>
      </c>
      <c r="B36" s="11" t="s">
        <v>10</v>
      </c>
      <c r="C36" s="6">
        <f t="shared" si="16"/>
        <v>1117.3753999999999</v>
      </c>
      <c r="D36" s="6">
        <v>55.67</v>
      </c>
      <c r="E36" s="6">
        <v>259.77</v>
      </c>
      <c r="F36" s="6">
        <v>280.56</v>
      </c>
      <c r="G36" s="64">
        <v>345.37540000000001</v>
      </c>
      <c r="H36" s="26">
        <v>62</v>
      </c>
      <c r="I36" s="26">
        <v>57</v>
      </c>
      <c r="J36" s="26">
        <v>57</v>
      </c>
      <c r="K36" s="13"/>
    </row>
    <row r="37" spans="1:11" ht="157.5" x14ac:dyDescent="0.25">
      <c r="A37" s="7">
        <v>33</v>
      </c>
      <c r="B37" s="11" t="s">
        <v>29</v>
      </c>
      <c r="C37" s="6">
        <f t="shared" si="16"/>
        <v>13739.93</v>
      </c>
      <c r="D37" s="6">
        <v>1858</v>
      </c>
      <c r="E37" s="6">
        <v>1681</v>
      </c>
      <c r="F37" s="6">
        <v>1526</v>
      </c>
      <c r="G37" s="59">
        <f>G38</f>
        <v>2165.4</v>
      </c>
      <c r="H37" s="24">
        <f>H38</f>
        <v>2705.3</v>
      </c>
      <c r="I37" s="24">
        <f t="shared" ref="I37:J37" si="20">I38</f>
        <v>1860.6</v>
      </c>
      <c r="J37" s="24">
        <f t="shared" si="20"/>
        <v>1943.63</v>
      </c>
      <c r="K37" s="6" t="s">
        <v>30</v>
      </c>
    </row>
    <row r="38" spans="1:11" ht="15.75" x14ac:dyDescent="0.25">
      <c r="A38" s="7">
        <v>34</v>
      </c>
      <c r="B38" s="11" t="s">
        <v>10</v>
      </c>
      <c r="C38" s="6">
        <f t="shared" si="16"/>
        <v>13739.93</v>
      </c>
      <c r="D38" s="6">
        <v>1858</v>
      </c>
      <c r="E38" s="6">
        <v>1681</v>
      </c>
      <c r="F38" s="6">
        <v>1526</v>
      </c>
      <c r="G38" s="65">
        <v>2165.4</v>
      </c>
      <c r="H38" s="52">
        <v>2705.3</v>
      </c>
      <c r="I38" s="26">
        <v>1860.6</v>
      </c>
      <c r="J38" s="26">
        <v>1943.63</v>
      </c>
      <c r="K38" s="6"/>
    </row>
    <row r="39" spans="1:11" ht="63" x14ac:dyDescent="0.25">
      <c r="A39" s="7">
        <v>35</v>
      </c>
      <c r="B39" s="11" t="s">
        <v>31</v>
      </c>
      <c r="C39" s="6">
        <f t="shared" si="16"/>
        <v>20804.05877</v>
      </c>
      <c r="D39" s="6">
        <v>6472.77</v>
      </c>
      <c r="E39" s="6">
        <v>1067.8630000000001</v>
      </c>
      <c r="F39" s="6">
        <v>3497.58</v>
      </c>
      <c r="G39" s="59">
        <f>G40</f>
        <v>4917.6327700000002</v>
      </c>
      <c r="H39" s="24">
        <f>H40</f>
        <v>4738.2129999999997</v>
      </c>
      <c r="I39" s="24">
        <f t="shared" ref="I39:J39" si="21">I40</f>
        <v>55</v>
      </c>
      <c r="J39" s="24">
        <f t="shared" si="21"/>
        <v>55</v>
      </c>
      <c r="K39" s="6" t="s">
        <v>32</v>
      </c>
    </row>
    <row r="40" spans="1:11" ht="15.75" x14ac:dyDescent="0.25">
      <c r="A40" s="7">
        <v>36</v>
      </c>
      <c r="B40" s="11" t="s">
        <v>10</v>
      </c>
      <c r="C40" s="6">
        <f t="shared" si="16"/>
        <v>20804.05877</v>
      </c>
      <c r="D40" s="6">
        <v>6472.77</v>
      </c>
      <c r="E40" s="6">
        <v>1067.8630000000001</v>
      </c>
      <c r="F40" s="6">
        <v>3497.58</v>
      </c>
      <c r="G40" s="64">
        <v>4917.6327700000002</v>
      </c>
      <c r="H40" s="52">
        <v>4738.2129999999997</v>
      </c>
      <c r="I40" s="26">
        <v>55</v>
      </c>
      <c r="J40" s="26">
        <v>55</v>
      </c>
      <c r="K40" s="13"/>
    </row>
    <row r="41" spans="1:11" ht="204.75" x14ac:dyDescent="0.25">
      <c r="A41" s="7">
        <v>37</v>
      </c>
      <c r="B41" s="11" t="s">
        <v>33</v>
      </c>
      <c r="C41" s="6">
        <f t="shared" ref="C41:C52" si="22">SUM(D41:J41)</f>
        <v>0.7</v>
      </c>
      <c r="D41" s="6">
        <v>0.1</v>
      </c>
      <c r="E41" s="6">
        <v>0.1</v>
      </c>
      <c r="F41" s="6">
        <v>0.1</v>
      </c>
      <c r="G41" s="59">
        <f>G42</f>
        <v>0.1</v>
      </c>
      <c r="H41" s="24">
        <f>H42</f>
        <v>0.1</v>
      </c>
      <c r="I41" s="24">
        <f t="shared" ref="I41:J41" si="23">I42</f>
        <v>0.1</v>
      </c>
      <c r="J41" s="24">
        <f t="shared" si="23"/>
        <v>0.1</v>
      </c>
      <c r="K41" s="6" t="s">
        <v>32</v>
      </c>
    </row>
    <row r="42" spans="1:11" ht="15.75" x14ac:dyDescent="0.25">
      <c r="A42" s="7">
        <v>38</v>
      </c>
      <c r="B42" s="11" t="s">
        <v>26</v>
      </c>
      <c r="C42" s="6">
        <f t="shared" si="22"/>
        <v>0.7</v>
      </c>
      <c r="D42" s="6">
        <v>0.1</v>
      </c>
      <c r="E42" s="6">
        <v>0.1</v>
      </c>
      <c r="F42" s="6">
        <v>0.1</v>
      </c>
      <c r="G42" s="66">
        <v>0.1</v>
      </c>
      <c r="H42" s="30">
        <v>0.1</v>
      </c>
      <c r="I42" s="30">
        <v>0.1</v>
      </c>
      <c r="J42" s="30">
        <v>0.1</v>
      </c>
      <c r="K42" s="6"/>
    </row>
    <row r="43" spans="1:11" ht="94.5" x14ac:dyDescent="0.25">
      <c r="A43" s="7">
        <v>39</v>
      </c>
      <c r="B43" s="11" t="s">
        <v>34</v>
      </c>
      <c r="C43" s="6">
        <f t="shared" si="22"/>
        <v>737.19999999999993</v>
      </c>
      <c r="D43" s="6">
        <v>90.3</v>
      </c>
      <c r="E43" s="6">
        <v>96.1</v>
      </c>
      <c r="F43" s="6">
        <v>103.8</v>
      </c>
      <c r="G43" s="59">
        <f>G44</f>
        <v>108.3</v>
      </c>
      <c r="H43" s="24">
        <f>H44</f>
        <v>112.9</v>
      </c>
      <c r="I43" s="24">
        <f t="shared" ref="I43:J43" si="24">I44</f>
        <v>112.9</v>
      </c>
      <c r="J43" s="24">
        <f t="shared" si="24"/>
        <v>112.9</v>
      </c>
      <c r="K43" s="6" t="s">
        <v>32</v>
      </c>
    </row>
    <row r="44" spans="1:11" ht="15.75" x14ac:dyDescent="0.25">
      <c r="A44" s="7">
        <v>40</v>
      </c>
      <c r="B44" s="11" t="s">
        <v>26</v>
      </c>
      <c r="C44" s="6">
        <f t="shared" si="22"/>
        <v>737.19999999999993</v>
      </c>
      <c r="D44" s="6">
        <v>90.3</v>
      </c>
      <c r="E44" s="6">
        <v>96.1</v>
      </c>
      <c r="F44" s="6">
        <v>103.8</v>
      </c>
      <c r="G44" s="66">
        <v>108.3</v>
      </c>
      <c r="H44" s="26">
        <v>112.9</v>
      </c>
      <c r="I44" s="26">
        <v>112.9</v>
      </c>
      <c r="J44" s="26">
        <v>112.9</v>
      </c>
      <c r="K44" s="6"/>
    </row>
    <row r="45" spans="1:11" ht="141.75" x14ac:dyDescent="0.25">
      <c r="A45" s="7">
        <v>41</v>
      </c>
      <c r="B45" s="11" t="s">
        <v>35</v>
      </c>
      <c r="C45" s="6">
        <f t="shared" si="22"/>
        <v>325.89999999999998</v>
      </c>
      <c r="D45" s="6">
        <v>0</v>
      </c>
      <c r="E45" s="6">
        <v>0</v>
      </c>
      <c r="F45" s="6">
        <v>32.700000000000003</v>
      </c>
      <c r="G45" s="59">
        <v>0</v>
      </c>
      <c r="H45" s="24">
        <f>H46</f>
        <v>249.5</v>
      </c>
      <c r="I45" s="24">
        <f t="shared" ref="I45:J45" si="25">I46</f>
        <v>16.7</v>
      </c>
      <c r="J45" s="24">
        <f t="shared" si="25"/>
        <v>27</v>
      </c>
      <c r="K45" s="6" t="s">
        <v>32</v>
      </c>
    </row>
    <row r="46" spans="1:11" ht="15.75" x14ac:dyDescent="0.25">
      <c r="A46" s="7">
        <v>42</v>
      </c>
      <c r="B46" s="11" t="s">
        <v>36</v>
      </c>
      <c r="C46" s="6">
        <f t="shared" si="22"/>
        <v>325.89999999999998</v>
      </c>
      <c r="D46" s="6">
        <v>0</v>
      </c>
      <c r="E46" s="6">
        <v>0</v>
      </c>
      <c r="F46" s="6">
        <v>32.700000000000003</v>
      </c>
      <c r="G46" s="59">
        <v>0</v>
      </c>
      <c r="H46" s="26">
        <v>249.5</v>
      </c>
      <c r="I46" s="26">
        <v>16.7</v>
      </c>
      <c r="J46" s="26">
        <v>27</v>
      </c>
      <c r="K46" s="6"/>
    </row>
    <row r="47" spans="1:11" ht="63" x14ac:dyDescent="0.25">
      <c r="A47" s="7">
        <v>43</v>
      </c>
      <c r="B47" s="11" t="s">
        <v>37</v>
      </c>
      <c r="C47" s="6">
        <f t="shared" si="22"/>
        <v>459.67</v>
      </c>
      <c r="D47" s="6">
        <v>459.67</v>
      </c>
      <c r="E47" s="6">
        <v>0</v>
      </c>
      <c r="F47" s="6">
        <v>0</v>
      </c>
      <c r="G47" s="59">
        <v>0</v>
      </c>
      <c r="H47" s="24">
        <v>0</v>
      </c>
      <c r="I47" s="24">
        <v>0</v>
      </c>
      <c r="J47" s="24">
        <v>0</v>
      </c>
      <c r="K47" s="6" t="s">
        <v>38</v>
      </c>
    </row>
    <row r="48" spans="1:11" ht="15.75" x14ac:dyDescent="0.25">
      <c r="A48" s="7">
        <v>44</v>
      </c>
      <c r="B48" s="11" t="s">
        <v>10</v>
      </c>
      <c r="C48" s="6">
        <f t="shared" si="22"/>
        <v>459.67</v>
      </c>
      <c r="D48" s="6">
        <v>459.67</v>
      </c>
      <c r="E48" s="6">
        <v>0</v>
      </c>
      <c r="F48" s="6">
        <v>0</v>
      </c>
      <c r="G48" s="59">
        <v>0</v>
      </c>
      <c r="H48" s="24">
        <v>0</v>
      </c>
      <c r="I48" s="24">
        <v>0</v>
      </c>
      <c r="J48" s="24">
        <v>0</v>
      </c>
      <c r="K48" s="6"/>
    </row>
    <row r="49" spans="1:11" ht="126" x14ac:dyDescent="0.25">
      <c r="A49" s="7">
        <v>45</v>
      </c>
      <c r="B49" s="11" t="s">
        <v>39</v>
      </c>
      <c r="C49" s="6">
        <f t="shared" si="22"/>
        <v>459</v>
      </c>
      <c r="D49" s="6">
        <v>459</v>
      </c>
      <c r="E49" s="6">
        <v>0</v>
      </c>
      <c r="F49" s="6">
        <v>0</v>
      </c>
      <c r="G49" s="59">
        <v>0</v>
      </c>
      <c r="H49" s="24">
        <v>0</v>
      </c>
      <c r="I49" s="24">
        <v>0</v>
      </c>
      <c r="J49" s="24">
        <v>0</v>
      </c>
      <c r="K49" s="6" t="s">
        <v>38</v>
      </c>
    </row>
    <row r="50" spans="1:11" ht="15.75" x14ac:dyDescent="0.25">
      <c r="A50" s="7">
        <v>46</v>
      </c>
      <c r="B50" s="11" t="s">
        <v>26</v>
      </c>
      <c r="C50" s="6">
        <f t="shared" si="22"/>
        <v>459</v>
      </c>
      <c r="D50" s="6">
        <v>459</v>
      </c>
      <c r="E50" s="6">
        <v>0</v>
      </c>
      <c r="F50" s="6">
        <v>0</v>
      </c>
      <c r="G50" s="59">
        <v>0</v>
      </c>
      <c r="H50" s="24">
        <v>0</v>
      </c>
      <c r="I50" s="24">
        <v>0</v>
      </c>
      <c r="J50" s="24">
        <v>0</v>
      </c>
      <c r="K50" s="6"/>
    </row>
    <row r="51" spans="1:11" ht="78.75" x14ac:dyDescent="0.25">
      <c r="A51" s="7">
        <v>47</v>
      </c>
      <c r="B51" s="11" t="s">
        <v>40</v>
      </c>
      <c r="C51" s="6">
        <f t="shared" si="22"/>
        <v>324.64</v>
      </c>
      <c r="D51" s="6">
        <v>324.64</v>
      </c>
      <c r="E51" s="6">
        <v>0</v>
      </c>
      <c r="F51" s="6">
        <v>0</v>
      </c>
      <c r="G51" s="59">
        <v>0</v>
      </c>
      <c r="H51" s="24">
        <v>0</v>
      </c>
      <c r="I51" s="24">
        <v>0</v>
      </c>
      <c r="J51" s="24">
        <v>0</v>
      </c>
      <c r="K51" s="6" t="s">
        <v>41</v>
      </c>
    </row>
    <row r="52" spans="1:11" ht="15.75" x14ac:dyDescent="0.25">
      <c r="A52" s="7">
        <v>48</v>
      </c>
      <c r="B52" s="11" t="s">
        <v>25</v>
      </c>
      <c r="C52" s="6">
        <f t="shared" si="22"/>
        <v>324.64</v>
      </c>
      <c r="D52" s="6">
        <v>324.64</v>
      </c>
      <c r="E52" s="6">
        <v>0</v>
      </c>
      <c r="F52" s="6">
        <v>0</v>
      </c>
      <c r="G52" s="59">
        <v>0</v>
      </c>
      <c r="H52" s="24">
        <v>0</v>
      </c>
      <c r="I52" s="24">
        <v>0</v>
      </c>
      <c r="J52" s="24">
        <v>0</v>
      </c>
      <c r="K52" s="6"/>
    </row>
    <row r="53" spans="1:11" ht="15.75" x14ac:dyDescent="0.25">
      <c r="A53" s="7">
        <v>49</v>
      </c>
      <c r="B53" s="152" t="s">
        <v>42</v>
      </c>
      <c r="C53" s="153"/>
      <c r="D53" s="153"/>
      <c r="E53" s="153"/>
      <c r="F53" s="153"/>
      <c r="G53" s="153"/>
      <c r="H53" s="153"/>
      <c r="I53" s="153"/>
      <c r="J53" s="153"/>
      <c r="K53" s="5"/>
    </row>
    <row r="54" spans="1:11" ht="31.5" x14ac:dyDescent="0.25">
      <c r="A54" s="7">
        <v>50</v>
      </c>
      <c r="B54" s="11" t="s">
        <v>43</v>
      </c>
      <c r="C54" s="6">
        <f>SUM(D54:J54)</f>
        <v>1426005.1909999999</v>
      </c>
      <c r="D54" s="6">
        <v>190775.23</v>
      </c>
      <c r="E54" s="6">
        <v>185494.39999999999</v>
      </c>
      <c r="F54" s="6">
        <v>211201.42</v>
      </c>
      <c r="G54" s="59">
        <f>SUM(G55:G57)</f>
        <v>213113.99699999997</v>
      </c>
      <c r="H54" s="24">
        <f>SUM(H55:H57)</f>
        <v>207142.484</v>
      </c>
      <c r="I54" s="24">
        <f t="shared" ref="I54:J54" si="26">SUM(I55:I57)</f>
        <v>208992.47</v>
      </c>
      <c r="J54" s="24">
        <f t="shared" si="26"/>
        <v>209285.19</v>
      </c>
      <c r="K54" s="6" t="s">
        <v>7</v>
      </c>
    </row>
    <row r="55" spans="1:11" ht="15.75" x14ac:dyDescent="0.25">
      <c r="A55" s="7">
        <v>51</v>
      </c>
      <c r="B55" s="11" t="s">
        <v>44</v>
      </c>
      <c r="C55" s="6">
        <f>SUM(D55:J55)</f>
        <v>277860.8</v>
      </c>
      <c r="D55" s="6">
        <v>39084.400000000001</v>
      </c>
      <c r="E55" s="6">
        <v>35918</v>
      </c>
      <c r="F55" s="6">
        <v>42528</v>
      </c>
      <c r="G55" s="59">
        <f t="shared" ref="G55:J57" si="27">G60</f>
        <v>38158.9</v>
      </c>
      <c r="H55" s="24">
        <f t="shared" si="27"/>
        <v>40256.5</v>
      </c>
      <c r="I55" s="24">
        <f t="shared" si="27"/>
        <v>40959</v>
      </c>
      <c r="J55" s="24">
        <f t="shared" si="27"/>
        <v>40956</v>
      </c>
      <c r="K55" s="6" t="s">
        <v>7</v>
      </c>
    </row>
    <row r="56" spans="1:11" ht="15.75" x14ac:dyDescent="0.25">
      <c r="A56" s="7">
        <v>52</v>
      </c>
      <c r="B56" s="11" t="s">
        <v>9</v>
      </c>
      <c r="C56" s="6">
        <f>SUM(D56:J56)</f>
        <v>1088510.152</v>
      </c>
      <c r="D56" s="6">
        <v>136570.15</v>
      </c>
      <c r="E56" s="6">
        <v>143302.20000000001</v>
      </c>
      <c r="F56" s="6">
        <v>161579.20000000001</v>
      </c>
      <c r="G56" s="59">
        <f t="shared" si="27"/>
        <v>165740.70199999999</v>
      </c>
      <c r="H56" s="24">
        <f t="shared" si="27"/>
        <v>160439.29999999999</v>
      </c>
      <c r="I56" s="24">
        <f t="shared" si="27"/>
        <v>160439.29999999999</v>
      </c>
      <c r="J56" s="24">
        <f t="shared" si="27"/>
        <v>160439.29999999999</v>
      </c>
      <c r="K56" s="6" t="s">
        <v>7</v>
      </c>
    </row>
    <row r="57" spans="1:11" ht="15.75" x14ac:dyDescent="0.25">
      <c r="A57" s="7">
        <v>53</v>
      </c>
      <c r="B57" s="11" t="s">
        <v>10</v>
      </c>
      <c r="C57" s="6">
        <f>SUM(D57:J57)</f>
        <v>59634.239000000001</v>
      </c>
      <c r="D57" s="6">
        <v>15120.68</v>
      </c>
      <c r="E57" s="6">
        <v>6274.2</v>
      </c>
      <c r="F57" s="6">
        <v>7094.22</v>
      </c>
      <c r="G57" s="59">
        <f>G62</f>
        <v>9214.3950000000004</v>
      </c>
      <c r="H57" s="24">
        <f>H62</f>
        <v>6446.6840000000002</v>
      </c>
      <c r="I57" s="24">
        <f t="shared" si="27"/>
        <v>7594.17</v>
      </c>
      <c r="J57" s="24">
        <f t="shared" si="27"/>
        <v>7889.89</v>
      </c>
      <c r="K57" s="6" t="s">
        <v>7</v>
      </c>
    </row>
    <row r="58" spans="1:11" ht="15.75" x14ac:dyDescent="0.25">
      <c r="A58" s="7">
        <v>54</v>
      </c>
      <c r="B58" s="145" t="s">
        <v>16</v>
      </c>
      <c r="C58" s="146"/>
      <c r="D58" s="146"/>
      <c r="E58" s="146"/>
      <c r="F58" s="146"/>
      <c r="G58" s="146"/>
      <c r="H58" s="146"/>
      <c r="I58" s="146"/>
      <c r="J58" s="146"/>
      <c r="K58" s="5"/>
    </row>
    <row r="59" spans="1:11" ht="31.5" x14ac:dyDescent="0.25">
      <c r="A59" s="7">
        <v>55</v>
      </c>
      <c r="B59" s="39" t="s">
        <v>45</v>
      </c>
      <c r="C59" s="37">
        <f>SUM(D59:J59)</f>
        <v>1426005.1909999999</v>
      </c>
      <c r="D59" s="37">
        <v>190775.23</v>
      </c>
      <c r="E59" s="37">
        <v>185494.39999999999</v>
      </c>
      <c r="F59" s="37">
        <v>211201.42</v>
      </c>
      <c r="G59" s="63">
        <f>SUM(G60:G62)</f>
        <v>213113.99699999997</v>
      </c>
      <c r="H59" s="40">
        <f>SUM(H60:H62)</f>
        <v>207142.484</v>
      </c>
      <c r="I59" s="40">
        <f t="shared" ref="I59:J59" si="28">SUM(I60:I62)</f>
        <v>208992.47</v>
      </c>
      <c r="J59" s="40">
        <f t="shared" si="28"/>
        <v>209285.19</v>
      </c>
      <c r="K59" s="6" t="s">
        <v>7</v>
      </c>
    </row>
    <row r="60" spans="1:11" ht="15.75" x14ac:dyDescent="0.25">
      <c r="A60" s="7">
        <v>56</v>
      </c>
      <c r="B60" s="39" t="s">
        <v>44</v>
      </c>
      <c r="C60" s="37">
        <f>SUM(D60:J60)</f>
        <v>277860.8</v>
      </c>
      <c r="D60" s="37">
        <v>39084.400000000001</v>
      </c>
      <c r="E60" s="37">
        <v>35918</v>
      </c>
      <c r="F60" s="37">
        <v>42528</v>
      </c>
      <c r="G60" s="63">
        <f>G88+G70</f>
        <v>38158.9</v>
      </c>
      <c r="H60" s="40">
        <f>H88+H70</f>
        <v>40256.5</v>
      </c>
      <c r="I60" s="40">
        <f t="shared" ref="I60:J60" si="29">I88+I70</f>
        <v>40959</v>
      </c>
      <c r="J60" s="40">
        <f t="shared" si="29"/>
        <v>40956</v>
      </c>
      <c r="K60" s="6" t="s">
        <v>7</v>
      </c>
    </row>
    <row r="61" spans="1:11" ht="15.75" x14ac:dyDescent="0.25">
      <c r="A61" s="7">
        <v>57</v>
      </c>
      <c r="B61" s="39" t="s">
        <v>9</v>
      </c>
      <c r="C61" s="37">
        <f>SUM(D61:J61)</f>
        <v>1088510.152</v>
      </c>
      <c r="D61" s="37">
        <v>136570.15</v>
      </c>
      <c r="E61" s="37">
        <v>143302.20000000001</v>
      </c>
      <c r="F61" s="37">
        <v>161579.20000000001</v>
      </c>
      <c r="G61" s="63">
        <f>G68+G72+G80+G82</f>
        <v>165740.70199999999</v>
      </c>
      <c r="H61" s="40">
        <f>H68+H72+H80+H82</f>
        <v>160439.29999999999</v>
      </c>
      <c r="I61" s="40">
        <f t="shared" ref="I61:J61" si="30">I68+I72+I80+I82</f>
        <v>160439.29999999999</v>
      </c>
      <c r="J61" s="40">
        <f t="shared" si="30"/>
        <v>160439.29999999999</v>
      </c>
      <c r="K61" s="6" t="s">
        <v>7</v>
      </c>
    </row>
    <row r="62" spans="1:11" ht="15.75" x14ac:dyDescent="0.25">
      <c r="A62" s="7">
        <v>58</v>
      </c>
      <c r="B62" s="39" t="s">
        <v>10</v>
      </c>
      <c r="C62" s="37">
        <f>SUM(D62:J62)</f>
        <v>59634.239000000001</v>
      </c>
      <c r="D62" s="37">
        <v>15120.68</v>
      </c>
      <c r="E62" s="37">
        <v>6274.2</v>
      </c>
      <c r="F62" s="37">
        <v>7094.22</v>
      </c>
      <c r="G62" s="63">
        <f>G64+G66+G74+G76+G78</f>
        <v>9214.3950000000004</v>
      </c>
      <c r="H62" s="40">
        <f>H64+H66+H74+H76+H78</f>
        <v>6446.6840000000002</v>
      </c>
      <c r="I62" s="40">
        <f t="shared" ref="I62:J62" si="31">I64+I66+I74+I76+I78</f>
        <v>7594.17</v>
      </c>
      <c r="J62" s="40">
        <f t="shared" si="31"/>
        <v>7889.89</v>
      </c>
      <c r="K62" s="6" t="s">
        <v>7</v>
      </c>
    </row>
    <row r="63" spans="1:11" ht="47.25" x14ac:dyDescent="0.25">
      <c r="A63" s="7">
        <v>59</v>
      </c>
      <c r="B63" s="11" t="s">
        <v>46</v>
      </c>
      <c r="C63" s="6">
        <v>2164.1</v>
      </c>
      <c r="D63" s="6">
        <v>2164.1</v>
      </c>
      <c r="E63" s="6">
        <v>0</v>
      </c>
      <c r="F63" s="6">
        <v>0</v>
      </c>
      <c r="G63" s="59">
        <v>0</v>
      </c>
      <c r="H63" s="24">
        <v>0</v>
      </c>
      <c r="I63" s="24">
        <v>0</v>
      </c>
      <c r="J63" s="24">
        <v>0</v>
      </c>
      <c r="K63" s="6" t="s">
        <v>47</v>
      </c>
    </row>
    <row r="64" spans="1:11" ht="15.75" x14ac:dyDescent="0.25">
      <c r="A64" s="7">
        <v>60</v>
      </c>
      <c r="B64" s="11" t="s">
        <v>10</v>
      </c>
      <c r="C64" s="6">
        <v>2164.1</v>
      </c>
      <c r="D64" s="6">
        <v>2164.1</v>
      </c>
      <c r="E64" s="6">
        <v>0</v>
      </c>
      <c r="F64" s="6">
        <v>0</v>
      </c>
      <c r="G64" s="66">
        <v>0</v>
      </c>
      <c r="H64" s="30">
        <v>0</v>
      </c>
      <c r="I64" s="30">
        <v>0</v>
      </c>
      <c r="J64" s="30">
        <v>0</v>
      </c>
      <c r="K64" s="6"/>
    </row>
    <row r="65" spans="1:11" ht="94.5" x14ac:dyDescent="0.25">
      <c r="A65" s="7">
        <v>61</v>
      </c>
      <c r="B65" s="11" t="s">
        <v>48</v>
      </c>
      <c r="C65" s="6">
        <f t="shared" ref="C65:C70" si="32">SUM(D65:J65)</f>
        <v>8539.32</v>
      </c>
      <c r="D65" s="6">
        <v>6797.3</v>
      </c>
      <c r="E65" s="6">
        <v>2.6</v>
      </c>
      <c r="F65" s="6">
        <v>2.8</v>
      </c>
      <c r="G65" s="59">
        <f>SUM(G66)</f>
        <v>1727.62</v>
      </c>
      <c r="H65" s="24">
        <f>SUM(H66)</f>
        <v>3</v>
      </c>
      <c r="I65" s="24">
        <f t="shared" ref="I65:J65" si="33">SUM(I66)</f>
        <v>3</v>
      </c>
      <c r="J65" s="24">
        <f t="shared" si="33"/>
        <v>3</v>
      </c>
      <c r="K65" s="6" t="s">
        <v>49</v>
      </c>
    </row>
    <row r="66" spans="1:11" ht="15.75" x14ac:dyDescent="0.25">
      <c r="A66" s="7">
        <v>62</v>
      </c>
      <c r="B66" s="11" t="s">
        <v>10</v>
      </c>
      <c r="C66" s="6">
        <f t="shared" si="32"/>
        <v>8539.32</v>
      </c>
      <c r="D66" s="6">
        <v>6797.3</v>
      </c>
      <c r="E66" s="6">
        <v>2.6</v>
      </c>
      <c r="F66" s="6">
        <v>2.8</v>
      </c>
      <c r="G66" s="65">
        <v>1727.62</v>
      </c>
      <c r="H66" s="26">
        <v>3</v>
      </c>
      <c r="I66" s="26">
        <v>3</v>
      </c>
      <c r="J66" s="26">
        <v>3</v>
      </c>
      <c r="K66" s="6"/>
    </row>
    <row r="67" spans="1:11" ht="362.25" x14ac:dyDescent="0.25">
      <c r="A67" s="7">
        <v>63</v>
      </c>
      <c r="B67" s="11" t="s">
        <v>50</v>
      </c>
      <c r="C67" s="6">
        <f t="shared" si="32"/>
        <v>806791</v>
      </c>
      <c r="D67" s="6">
        <v>100251</v>
      </c>
      <c r="E67" s="6">
        <v>108890</v>
      </c>
      <c r="F67" s="6">
        <v>113590</v>
      </c>
      <c r="G67" s="59">
        <v>121015</v>
      </c>
      <c r="H67" s="24">
        <v>121015</v>
      </c>
      <c r="I67" s="24">
        <v>121015</v>
      </c>
      <c r="J67" s="24">
        <v>121015</v>
      </c>
      <c r="K67" s="6" t="s">
        <v>51</v>
      </c>
    </row>
    <row r="68" spans="1:11" ht="15.75" x14ac:dyDescent="0.25">
      <c r="A68" s="7">
        <v>64</v>
      </c>
      <c r="B68" s="11" t="s">
        <v>26</v>
      </c>
      <c r="C68" s="6">
        <f t="shared" si="32"/>
        <v>806791</v>
      </c>
      <c r="D68" s="6">
        <v>100251</v>
      </c>
      <c r="E68" s="6">
        <v>108890</v>
      </c>
      <c r="F68" s="6">
        <v>113590</v>
      </c>
      <c r="G68" s="59">
        <v>121015</v>
      </c>
      <c r="H68" s="24">
        <v>121015</v>
      </c>
      <c r="I68" s="24">
        <v>121015</v>
      </c>
      <c r="J68" s="24">
        <v>121015</v>
      </c>
      <c r="K68" s="6"/>
    </row>
    <row r="69" spans="1:11" ht="157.5" x14ac:dyDescent="0.25">
      <c r="A69" s="7">
        <v>65</v>
      </c>
      <c r="B69" s="11" t="s">
        <v>52</v>
      </c>
      <c r="C69" s="6">
        <f t="shared" si="32"/>
        <v>276105</v>
      </c>
      <c r="D69" s="6">
        <v>37646</v>
      </c>
      <c r="E69" s="6">
        <v>35918</v>
      </c>
      <c r="F69" s="6">
        <v>42493</v>
      </c>
      <c r="G69" s="59">
        <v>37986</v>
      </c>
      <c r="H69" s="24">
        <f>H70</f>
        <v>40147</v>
      </c>
      <c r="I69" s="24">
        <f>I70</f>
        <v>40959</v>
      </c>
      <c r="J69" s="24">
        <f>J70</f>
        <v>40956</v>
      </c>
      <c r="K69" s="6" t="s">
        <v>51</v>
      </c>
    </row>
    <row r="70" spans="1:11" ht="15.75" x14ac:dyDescent="0.25">
      <c r="A70" s="7">
        <v>66</v>
      </c>
      <c r="B70" s="11" t="s">
        <v>36</v>
      </c>
      <c r="C70" s="6">
        <f t="shared" si="32"/>
        <v>276105</v>
      </c>
      <c r="D70" s="6">
        <v>37646</v>
      </c>
      <c r="E70" s="6">
        <v>35918</v>
      </c>
      <c r="F70" s="6">
        <v>42493</v>
      </c>
      <c r="G70" s="59">
        <v>37986</v>
      </c>
      <c r="H70" s="26">
        <v>40147</v>
      </c>
      <c r="I70" s="26">
        <v>40959</v>
      </c>
      <c r="J70" s="26">
        <v>40956</v>
      </c>
      <c r="K70" s="6"/>
    </row>
    <row r="71" spans="1:11" ht="315" x14ac:dyDescent="0.25">
      <c r="A71" s="7">
        <v>67</v>
      </c>
      <c r="B71" s="11" t="s">
        <v>53</v>
      </c>
      <c r="C71" s="6">
        <f t="shared" ref="C71:C82" si="34">SUM(D71:J71)</f>
        <v>277909.00199999998</v>
      </c>
      <c r="D71" s="6">
        <v>34105</v>
      </c>
      <c r="E71" s="6">
        <v>34412</v>
      </c>
      <c r="F71" s="6">
        <v>47989</v>
      </c>
      <c r="G71" s="59">
        <f>G72</f>
        <v>44547.002</v>
      </c>
      <c r="H71" s="24">
        <f>H72</f>
        <v>38952</v>
      </c>
      <c r="I71" s="24">
        <f t="shared" ref="I71:J71" si="35">I72</f>
        <v>38952</v>
      </c>
      <c r="J71" s="24">
        <f t="shared" si="35"/>
        <v>38952</v>
      </c>
      <c r="K71" s="6" t="s">
        <v>54</v>
      </c>
    </row>
    <row r="72" spans="1:11" ht="15.75" x14ac:dyDescent="0.25">
      <c r="A72" s="7">
        <v>68</v>
      </c>
      <c r="B72" s="11" t="s">
        <v>26</v>
      </c>
      <c r="C72" s="6">
        <f t="shared" si="34"/>
        <v>277909.00199999998</v>
      </c>
      <c r="D72" s="6">
        <v>34105</v>
      </c>
      <c r="E72" s="6">
        <v>34412</v>
      </c>
      <c r="F72" s="6">
        <v>47989</v>
      </c>
      <c r="G72" s="69">
        <v>44547.002</v>
      </c>
      <c r="H72" s="26">
        <v>38952</v>
      </c>
      <c r="I72" s="26">
        <v>38952</v>
      </c>
      <c r="J72" s="26">
        <v>38952</v>
      </c>
      <c r="K72" s="6"/>
    </row>
    <row r="73" spans="1:11" ht="63" x14ac:dyDescent="0.25">
      <c r="A73" s="7">
        <v>69</v>
      </c>
      <c r="B73" s="11" t="s">
        <v>55</v>
      </c>
      <c r="C73" s="6">
        <f t="shared" si="34"/>
        <v>35588.129000000001</v>
      </c>
      <c r="D73" s="6">
        <v>4018.28</v>
      </c>
      <c r="E73" s="6">
        <v>4380</v>
      </c>
      <c r="F73" s="6">
        <v>4966.88</v>
      </c>
      <c r="G73" s="59">
        <f>G74</f>
        <v>5307.0249999999996</v>
      </c>
      <c r="H73" s="24">
        <f>H74</f>
        <v>4791.4840000000004</v>
      </c>
      <c r="I73" s="24">
        <f t="shared" ref="I73:J73" si="36">I74</f>
        <v>5914.37</v>
      </c>
      <c r="J73" s="24">
        <f t="shared" si="36"/>
        <v>6210.09</v>
      </c>
      <c r="K73" s="6" t="s">
        <v>56</v>
      </c>
    </row>
    <row r="74" spans="1:11" ht="15.75" x14ac:dyDescent="0.25">
      <c r="A74" s="7">
        <v>70</v>
      </c>
      <c r="B74" s="11" t="s">
        <v>10</v>
      </c>
      <c r="C74" s="6">
        <f t="shared" si="34"/>
        <v>35588.129000000001</v>
      </c>
      <c r="D74" s="6">
        <v>4018.28</v>
      </c>
      <c r="E74" s="6">
        <v>4380</v>
      </c>
      <c r="F74" s="6">
        <v>4966.88</v>
      </c>
      <c r="G74" s="59">
        <v>5307.0249999999996</v>
      </c>
      <c r="H74" s="52">
        <v>4791.4840000000004</v>
      </c>
      <c r="I74" s="26">
        <v>5914.37</v>
      </c>
      <c r="J74" s="26">
        <v>6210.09</v>
      </c>
      <c r="K74" s="6"/>
    </row>
    <row r="75" spans="1:11" ht="63" x14ac:dyDescent="0.25">
      <c r="A75" s="7">
        <v>71</v>
      </c>
      <c r="B75" s="11" t="s">
        <v>57</v>
      </c>
      <c r="C75" s="6">
        <f t="shared" si="34"/>
        <v>9607.6899999999987</v>
      </c>
      <c r="D75" s="6">
        <v>1641</v>
      </c>
      <c r="E75" s="6">
        <v>1441.6</v>
      </c>
      <c r="F75" s="6">
        <v>1654.54</v>
      </c>
      <c r="G75" s="59">
        <f>G76</f>
        <v>1639.75</v>
      </c>
      <c r="H75" s="24">
        <f>H76</f>
        <v>1077.2</v>
      </c>
      <c r="I75" s="24">
        <f t="shared" ref="I75:J75" si="37">I76</f>
        <v>1076.8</v>
      </c>
      <c r="J75" s="24">
        <f t="shared" si="37"/>
        <v>1076.8</v>
      </c>
      <c r="K75" s="6" t="s">
        <v>58</v>
      </c>
    </row>
    <row r="76" spans="1:11" ht="15.75" x14ac:dyDescent="0.25">
      <c r="A76" s="7">
        <v>72</v>
      </c>
      <c r="B76" s="11" t="s">
        <v>10</v>
      </c>
      <c r="C76" s="6">
        <f t="shared" si="34"/>
        <v>9607.6939999999995</v>
      </c>
      <c r="D76" s="6">
        <v>1641</v>
      </c>
      <c r="E76" s="6">
        <v>1441.6</v>
      </c>
      <c r="F76" s="6">
        <v>1654.5440000000001</v>
      </c>
      <c r="G76" s="64">
        <v>1639.75</v>
      </c>
      <c r="H76" s="52">
        <v>1077.2</v>
      </c>
      <c r="I76" s="26">
        <v>1076.8</v>
      </c>
      <c r="J76" s="26">
        <v>1076.8</v>
      </c>
      <c r="K76" s="13"/>
    </row>
    <row r="77" spans="1:11" ht="94.5" x14ac:dyDescent="0.25">
      <c r="A77" s="7">
        <v>73</v>
      </c>
      <c r="B77" s="11" t="s">
        <v>230</v>
      </c>
      <c r="C77" s="6">
        <f t="shared" si="34"/>
        <v>3735</v>
      </c>
      <c r="D77" s="6">
        <v>500</v>
      </c>
      <c r="E77" s="6">
        <v>450</v>
      </c>
      <c r="F77" s="6">
        <v>470</v>
      </c>
      <c r="G77" s="59">
        <f>G78</f>
        <v>540</v>
      </c>
      <c r="H77" s="24">
        <f>H78</f>
        <v>575</v>
      </c>
      <c r="I77" s="24">
        <f t="shared" ref="I77:J77" si="38">I78</f>
        <v>600</v>
      </c>
      <c r="J77" s="24">
        <f t="shared" si="38"/>
        <v>600</v>
      </c>
      <c r="K77" s="6" t="s">
        <v>60</v>
      </c>
    </row>
    <row r="78" spans="1:11" ht="15.75" x14ac:dyDescent="0.25">
      <c r="A78" s="7">
        <v>74</v>
      </c>
      <c r="B78" s="11" t="s">
        <v>10</v>
      </c>
      <c r="C78" s="6">
        <f t="shared" si="34"/>
        <v>3735</v>
      </c>
      <c r="D78" s="6">
        <v>500</v>
      </c>
      <c r="E78" s="6">
        <v>450</v>
      </c>
      <c r="F78" s="6">
        <v>470</v>
      </c>
      <c r="G78" s="59">
        <v>540</v>
      </c>
      <c r="H78" s="26">
        <v>575</v>
      </c>
      <c r="I78" s="26">
        <v>600</v>
      </c>
      <c r="J78" s="26">
        <v>600</v>
      </c>
      <c r="K78" s="6"/>
    </row>
    <row r="79" spans="1:11" ht="267.75" x14ac:dyDescent="0.25">
      <c r="A79" s="7">
        <v>75</v>
      </c>
      <c r="B79" s="11" t="s">
        <v>61</v>
      </c>
      <c r="C79" s="6">
        <f t="shared" si="34"/>
        <v>1.8000000000000003</v>
      </c>
      <c r="D79" s="6">
        <v>0.2</v>
      </c>
      <c r="E79" s="6">
        <v>0.2</v>
      </c>
      <c r="F79" s="6">
        <v>0.2</v>
      </c>
      <c r="G79" s="59">
        <f>G80</f>
        <v>0.3</v>
      </c>
      <c r="H79" s="24">
        <f>H80</f>
        <v>0.3</v>
      </c>
      <c r="I79" s="24">
        <f t="shared" ref="I79:J79" si="39">I80</f>
        <v>0.3</v>
      </c>
      <c r="J79" s="24">
        <f t="shared" si="39"/>
        <v>0.3</v>
      </c>
      <c r="K79" s="6" t="s">
        <v>62</v>
      </c>
    </row>
    <row r="80" spans="1:11" ht="15.75" x14ac:dyDescent="0.25">
      <c r="A80" s="7">
        <v>76</v>
      </c>
      <c r="B80" s="11" t="s">
        <v>63</v>
      </c>
      <c r="C80" s="6">
        <f t="shared" si="34"/>
        <v>1.8000000000000003</v>
      </c>
      <c r="D80" s="6">
        <v>0.2</v>
      </c>
      <c r="E80" s="6">
        <v>0.2</v>
      </c>
      <c r="F80" s="6">
        <v>0.2</v>
      </c>
      <c r="G80" s="59">
        <v>0.3</v>
      </c>
      <c r="H80" s="24">
        <v>0.3</v>
      </c>
      <c r="I80" s="24">
        <v>0.3</v>
      </c>
      <c r="J80" s="24">
        <v>0.3</v>
      </c>
      <c r="K80" s="6"/>
    </row>
    <row r="81" spans="1:11" ht="173.25" x14ac:dyDescent="0.25">
      <c r="A81" s="7">
        <v>77</v>
      </c>
      <c r="B81" s="11" t="s">
        <v>64</v>
      </c>
      <c r="C81" s="6">
        <f t="shared" si="34"/>
        <v>1824.2</v>
      </c>
      <c r="D81" s="6">
        <v>229.8</v>
      </c>
      <c r="E81" s="6">
        <v>0</v>
      </c>
      <c r="F81" s="6">
        <v>0</v>
      </c>
      <c r="G81" s="59">
        <f>G82</f>
        <v>178.4</v>
      </c>
      <c r="H81" s="24">
        <f>H82</f>
        <v>472</v>
      </c>
      <c r="I81" s="24">
        <f t="shared" ref="I81:J81" si="40">I82</f>
        <v>472</v>
      </c>
      <c r="J81" s="24">
        <f t="shared" si="40"/>
        <v>472</v>
      </c>
      <c r="K81" s="6" t="s">
        <v>65</v>
      </c>
    </row>
    <row r="82" spans="1:11" ht="15.75" x14ac:dyDescent="0.25">
      <c r="A82" s="7">
        <v>78</v>
      </c>
      <c r="B82" s="11" t="s">
        <v>63</v>
      </c>
      <c r="C82" s="6">
        <f t="shared" si="34"/>
        <v>1824.2</v>
      </c>
      <c r="D82" s="6">
        <v>229.8</v>
      </c>
      <c r="E82" s="6">
        <v>0</v>
      </c>
      <c r="F82" s="6">
        <v>0</v>
      </c>
      <c r="G82" s="69">
        <v>178.4</v>
      </c>
      <c r="H82" s="26">
        <v>472</v>
      </c>
      <c r="I82" s="26">
        <v>472</v>
      </c>
      <c r="J82" s="26">
        <v>472</v>
      </c>
      <c r="K82" s="6"/>
    </row>
    <row r="83" spans="1:11" ht="204.75" x14ac:dyDescent="0.25">
      <c r="A83" s="7">
        <v>79</v>
      </c>
      <c r="B83" s="11" t="s">
        <v>66</v>
      </c>
      <c r="C83" s="6">
        <v>1438.4</v>
      </c>
      <c r="D83" s="6">
        <v>1438.4</v>
      </c>
      <c r="E83" s="6">
        <v>0</v>
      </c>
      <c r="F83" s="6">
        <v>0</v>
      </c>
      <c r="G83" s="59">
        <v>0</v>
      </c>
      <c r="H83" s="24">
        <v>0</v>
      </c>
      <c r="I83" s="24">
        <v>0</v>
      </c>
      <c r="J83" s="24">
        <v>0</v>
      </c>
      <c r="K83" s="6" t="s">
        <v>47</v>
      </c>
    </row>
    <row r="84" spans="1:11" ht="15.75" x14ac:dyDescent="0.25">
      <c r="A84" s="7">
        <v>80</v>
      </c>
      <c r="B84" s="11" t="s">
        <v>12</v>
      </c>
      <c r="C84" s="6">
        <v>1438.4</v>
      </c>
      <c r="D84" s="6">
        <v>1438.4</v>
      </c>
      <c r="E84" s="6">
        <v>0</v>
      </c>
      <c r="F84" s="6">
        <v>0</v>
      </c>
      <c r="G84" s="59">
        <v>0</v>
      </c>
      <c r="H84" s="24">
        <v>0</v>
      </c>
      <c r="I84" s="24">
        <v>0</v>
      </c>
      <c r="J84" s="24">
        <v>0</v>
      </c>
      <c r="K84" s="6"/>
    </row>
    <row r="85" spans="1:11" ht="78.75" x14ac:dyDescent="0.25">
      <c r="A85" s="7">
        <v>81</v>
      </c>
      <c r="B85" s="11" t="s">
        <v>67</v>
      </c>
      <c r="C85" s="6">
        <v>1984.15</v>
      </c>
      <c r="D85" s="6">
        <v>1984.15</v>
      </c>
      <c r="E85" s="6">
        <v>0</v>
      </c>
      <c r="F85" s="6">
        <v>0</v>
      </c>
      <c r="G85" s="59">
        <v>0</v>
      </c>
      <c r="H85" s="24">
        <v>0</v>
      </c>
      <c r="I85" s="24">
        <v>0</v>
      </c>
      <c r="J85" s="24">
        <v>0</v>
      </c>
      <c r="K85" s="6" t="s">
        <v>47</v>
      </c>
    </row>
    <row r="86" spans="1:11" ht="15.75" x14ac:dyDescent="0.25">
      <c r="A86" s="7">
        <v>82</v>
      </c>
      <c r="B86" s="11" t="s">
        <v>26</v>
      </c>
      <c r="C86" s="6">
        <v>1984.15</v>
      </c>
      <c r="D86" s="6">
        <v>1984.15</v>
      </c>
      <c r="E86" s="6">
        <v>0</v>
      </c>
      <c r="F86" s="6">
        <v>0</v>
      </c>
      <c r="G86" s="59">
        <v>0</v>
      </c>
      <c r="H86" s="24">
        <v>0</v>
      </c>
      <c r="I86" s="24">
        <v>0</v>
      </c>
      <c r="J86" s="24">
        <v>0</v>
      </c>
      <c r="K86" s="6"/>
    </row>
    <row r="87" spans="1:11" ht="395.25" customHeight="1" x14ac:dyDescent="0.25">
      <c r="A87" s="7">
        <v>83</v>
      </c>
      <c r="B87" s="11" t="s">
        <v>70</v>
      </c>
      <c r="C87" s="6">
        <f>SUM(D87:J87)</f>
        <v>317.39999999999998</v>
      </c>
      <c r="D87" s="6">
        <v>0</v>
      </c>
      <c r="E87" s="6">
        <v>0</v>
      </c>
      <c r="F87" s="6">
        <v>35</v>
      </c>
      <c r="G87" s="59">
        <f>G88</f>
        <v>172.9</v>
      </c>
      <c r="H87" s="24">
        <f>H88</f>
        <v>109.5</v>
      </c>
      <c r="I87" s="24">
        <f t="shared" ref="I87:J87" si="41">I88</f>
        <v>0</v>
      </c>
      <c r="J87" s="24">
        <f t="shared" si="41"/>
        <v>0</v>
      </c>
      <c r="K87" s="6" t="s">
        <v>227</v>
      </c>
    </row>
    <row r="88" spans="1:11" ht="15.75" x14ac:dyDescent="0.25">
      <c r="A88" s="7">
        <v>84</v>
      </c>
      <c r="B88" s="11" t="s">
        <v>12</v>
      </c>
      <c r="C88" s="6">
        <f>SUM(D88:J88)</f>
        <v>317.39999999999998</v>
      </c>
      <c r="D88" s="6">
        <v>0</v>
      </c>
      <c r="E88" s="6">
        <v>0</v>
      </c>
      <c r="F88" s="6">
        <v>35</v>
      </c>
      <c r="G88" s="69">
        <v>172.9</v>
      </c>
      <c r="H88" s="52">
        <v>109.5</v>
      </c>
      <c r="I88" s="26">
        <v>0</v>
      </c>
      <c r="J88" s="26">
        <v>0</v>
      </c>
      <c r="K88" s="6"/>
    </row>
    <row r="89" spans="1:11" ht="15.75" x14ac:dyDescent="0.25">
      <c r="A89" s="7">
        <v>85</v>
      </c>
      <c r="B89" s="152" t="s">
        <v>72</v>
      </c>
      <c r="C89" s="153"/>
      <c r="D89" s="153"/>
      <c r="E89" s="153"/>
      <c r="F89" s="153"/>
      <c r="G89" s="153"/>
      <c r="H89" s="153"/>
      <c r="I89" s="153"/>
      <c r="J89" s="153"/>
      <c r="K89" s="5"/>
    </row>
    <row r="90" spans="1:11" ht="31.5" x14ac:dyDescent="0.25">
      <c r="A90" s="7">
        <v>86</v>
      </c>
      <c r="B90" s="11" t="s">
        <v>73</v>
      </c>
      <c r="C90" s="6">
        <f>SUM(D90:J90)</f>
        <v>794467.21</v>
      </c>
      <c r="D90" s="6">
        <v>99442.92</v>
      </c>
      <c r="E90" s="6">
        <v>99216.3</v>
      </c>
      <c r="F90" s="6">
        <v>89581.34</v>
      </c>
      <c r="G90" s="59">
        <f>G91+G92</f>
        <v>99772.45</v>
      </c>
      <c r="H90" s="24">
        <f>H91+H92</f>
        <v>103204.2</v>
      </c>
      <c r="I90" s="24">
        <f t="shared" ref="I90:J90" si="42">I91+I92</f>
        <v>157709</v>
      </c>
      <c r="J90" s="24">
        <f t="shared" si="42"/>
        <v>145541</v>
      </c>
      <c r="K90" s="6" t="s">
        <v>7</v>
      </c>
    </row>
    <row r="91" spans="1:11" ht="15.75" x14ac:dyDescent="0.25">
      <c r="A91" s="7">
        <v>87</v>
      </c>
      <c r="B91" s="11" t="s">
        <v>9</v>
      </c>
      <c r="C91" s="6">
        <v>0</v>
      </c>
      <c r="D91" s="6">
        <v>0</v>
      </c>
      <c r="E91" s="6">
        <v>0</v>
      </c>
      <c r="F91" s="6">
        <v>0</v>
      </c>
      <c r="G91" s="59">
        <v>0</v>
      </c>
      <c r="H91" s="24">
        <v>0</v>
      </c>
      <c r="I91" s="24">
        <v>0</v>
      </c>
      <c r="J91" s="24">
        <v>0</v>
      </c>
      <c r="K91" s="6" t="s">
        <v>7</v>
      </c>
    </row>
    <row r="92" spans="1:11" ht="15.75" x14ac:dyDescent="0.25">
      <c r="A92" s="7">
        <v>88</v>
      </c>
      <c r="B92" s="11" t="s">
        <v>10</v>
      </c>
      <c r="C92" s="6">
        <f>SUM(D92:J92)</f>
        <v>794467.21</v>
      </c>
      <c r="D92" s="6">
        <v>99442.92</v>
      </c>
      <c r="E92" s="6">
        <v>99216.3</v>
      </c>
      <c r="F92" s="6">
        <v>89581.34</v>
      </c>
      <c r="G92" s="59">
        <f>G96</f>
        <v>99772.45</v>
      </c>
      <c r="H92" s="24">
        <f>H96</f>
        <v>103204.2</v>
      </c>
      <c r="I92" s="24">
        <f t="shared" ref="I92:J92" si="43">I96</f>
        <v>157709</v>
      </c>
      <c r="J92" s="24">
        <f t="shared" si="43"/>
        <v>145541</v>
      </c>
      <c r="K92" s="6" t="s">
        <v>7</v>
      </c>
    </row>
    <row r="93" spans="1:11" ht="15.75" x14ac:dyDescent="0.25">
      <c r="A93" s="7">
        <v>89</v>
      </c>
      <c r="B93" s="145" t="s">
        <v>16</v>
      </c>
      <c r="C93" s="146"/>
      <c r="D93" s="146"/>
      <c r="E93" s="146"/>
      <c r="F93" s="146"/>
      <c r="G93" s="146"/>
      <c r="H93" s="146"/>
      <c r="I93" s="146"/>
      <c r="J93" s="146"/>
      <c r="K93" s="5"/>
    </row>
    <row r="94" spans="1:11" ht="31.5" x14ac:dyDescent="0.25">
      <c r="A94" s="7">
        <v>90</v>
      </c>
      <c r="B94" s="39" t="s">
        <v>74</v>
      </c>
      <c r="C94" s="37">
        <f>SUM(D94:J94)</f>
        <v>794467.21</v>
      </c>
      <c r="D94" s="37">
        <v>99442.92</v>
      </c>
      <c r="E94" s="37">
        <v>99216.3</v>
      </c>
      <c r="F94" s="37">
        <v>89581.34</v>
      </c>
      <c r="G94" s="63">
        <f>G96</f>
        <v>99772.45</v>
      </c>
      <c r="H94" s="40">
        <f>H96</f>
        <v>103204.2</v>
      </c>
      <c r="I94" s="40">
        <f t="shared" ref="I94:J94" si="44">I96</f>
        <v>157709</v>
      </c>
      <c r="J94" s="40">
        <f t="shared" si="44"/>
        <v>145541</v>
      </c>
      <c r="K94" s="6" t="s">
        <v>7</v>
      </c>
    </row>
    <row r="95" spans="1:11" ht="15.75" x14ac:dyDescent="0.25">
      <c r="A95" s="7">
        <v>91</v>
      </c>
      <c r="B95" s="39" t="s">
        <v>9</v>
      </c>
      <c r="C95" s="37">
        <v>0</v>
      </c>
      <c r="D95" s="37">
        <v>0</v>
      </c>
      <c r="E95" s="37">
        <v>0</v>
      </c>
      <c r="F95" s="37">
        <v>0</v>
      </c>
      <c r="G95" s="63">
        <v>0</v>
      </c>
      <c r="H95" s="40">
        <v>0</v>
      </c>
      <c r="I95" s="40">
        <v>0</v>
      </c>
      <c r="J95" s="40">
        <v>0</v>
      </c>
      <c r="K95" s="6" t="s">
        <v>7</v>
      </c>
    </row>
    <row r="96" spans="1:11" ht="15.75" x14ac:dyDescent="0.25">
      <c r="A96" s="7">
        <v>92</v>
      </c>
      <c r="B96" s="39" t="s">
        <v>10</v>
      </c>
      <c r="C96" s="37">
        <f>SUM(D96:J96)</f>
        <v>794467.21</v>
      </c>
      <c r="D96" s="37">
        <v>99442.92</v>
      </c>
      <c r="E96" s="37">
        <v>99216.3</v>
      </c>
      <c r="F96" s="37">
        <v>89581.34</v>
      </c>
      <c r="G96" s="63">
        <f>G98+G100</f>
        <v>99772.45</v>
      </c>
      <c r="H96" s="40">
        <f>H98+H100</f>
        <v>103204.2</v>
      </c>
      <c r="I96" s="40">
        <f t="shared" ref="I96:J96" si="45">I98+I100</f>
        <v>157709</v>
      </c>
      <c r="J96" s="40">
        <f t="shared" si="45"/>
        <v>145541</v>
      </c>
      <c r="K96" s="6" t="s">
        <v>7</v>
      </c>
    </row>
    <row r="97" spans="1:11" ht="94.5" x14ac:dyDescent="0.25">
      <c r="A97" s="7">
        <v>93</v>
      </c>
      <c r="B97" s="11" t="s">
        <v>75</v>
      </c>
      <c r="C97" s="10">
        <f>SUM(D97:J97)</f>
        <v>4949.21</v>
      </c>
      <c r="D97" s="10">
        <v>799.92</v>
      </c>
      <c r="E97" s="10">
        <v>573.29999999999995</v>
      </c>
      <c r="F97" s="10">
        <v>802.34</v>
      </c>
      <c r="G97" s="67">
        <f>G98</f>
        <v>1129.45</v>
      </c>
      <c r="H97" s="25">
        <f>H98</f>
        <v>704.2</v>
      </c>
      <c r="I97" s="25">
        <f t="shared" ref="I97:J97" si="46">I98</f>
        <v>470</v>
      </c>
      <c r="J97" s="25">
        <f t="shared" si="46"/>
        <v>470</v>
      </c>
      <c r="K97" s="6" t="s">
        <v>76</v>
      </c>
    </row>
    <row r="98" spans="1:11" ht="15.75" x14ac:dyDescent="0.25">
      <c r="A98" s="7">
        <v>94</v>
      </c>
      <c r="B98" s="11" t="s">
        <v>10</v>
      </c>
      <c r="C98" s="10">
        <f>SUM(D98:J98)</f>
        <v>4949.21</v>
      </c>
      <c r="D98" s="10">
        <v>799.92</v>
      </c>
      <c r="E98" s="10">
        <v>573.29999999999995</v>
      </c>
      <c r="F98" s="10">
        <v>802.34</v>
      </c>
      <c r="G98" s="64">
        <v>1129.45</v>
      </c>
      <c r="H98" s="26">
        <v>704.2</v>
      </c>
      <c r="I98" s="26">
        <v>470</v>
      </c>
      <c r="J98" s="26">
        <v>470</v>
      </c>
      <c r="K98" s="6"/>
    </row>
    <row r="99" spans="1:11" ht="110.25" x14ac:dyDescent="0.25">
      <c r="A99" s="7">
        <v>95</v>
      </c>
      <c r="B99" s="11" t="s">
        <v>79</v>
      </c>
      <c r="C99" s="10">
        <f>SUM(D99:J99)</f>
        <v>789517.99661999999</v>
      </c>
      <c r="D99" s="10">
        <v>98643</v>
      </c>
      <c r="E99" s="10">
        <v>98642.996620000005</v>
      </c>
      <c r="F99" s="10">
        <v>88779</v>
      </c>
      <c r="G99" s="67">
        <f>G100</f>
        <v>98643</v>
      </c>
      <c r="H99" s="25">
        <f>H100</f>
        <v>102500</v>
      </c>
      <c r="I99" s="25">
        <f t="shared" ref="I99:J99" si="47">I100</f>
        <v>157239</v>
      </c>
      <c r="J99" s="25">
        <f t="shared" si="47"/>
        <v>145071</v>
      </c>
      <c r="K99" s="6" t="s">
        <v>80</v>
      </c>
    </row>
    <row r="100" spans="1:11" ht="15.75" x14ac:dyDescent="0.25">
      <c r="A100" s="7">
        <v>96</v>
      </c>
      <c r="B100" s="11" t="s">
        <v>10</v>
      </c>
      <c r="C100" s="10">
        <f>SUM(D100:J100)</f>
        <v>789517.99661999999</v>
      </c>
      <c r="D100" s="10">
        <v>98643</v>
      </c>
      <c r="E100" s="10">
        <v>98642.996620000005</v>
      </c>
      <c r="F100" s="10">
        <v>88779</v>
      </c>
      <c r="G100" s="68">
        <v>98643</v>
      </c>
      <c r="H100" s="26">
        <v>102500</v>
      </c>
      <c r="I100" s="26">
        <v>157239</v>
      </c>
      <c r="J100" s="26">
        <v>145071</v>
      </c>
      <c r="K100" s="13"/>
    </row>
    <row r="101" spans="1:11" ht="15.75" x14ac:dyDescent="0.25">
      <c r="A101" s="7">
        <v>97</v>
      </c>
      <c r="B101" s="152" t="s">
        <v>81</v>
      </c>
      <c r="C101" s="153"/>
      <c r="D101" s="153"/>
      <c r="E101" s="153"/>
      <c r="F101" s="153"/>
      <c r="G101" s="153"/>
      <c r="H101" s="153"/>
      <c r="I101" s="153"/>
      <c r="J101" s="153"/>
      <c r="K101" s="5"/>
    </row>
    <row r="102" spans="1:11" ht="31.5" x14ac:dyDescent="0.25">
      <c r="A102" s="7">
        <v>98</v>
      </c>
      <c r="B102" s="11" t="s">
        <v>73</v>
      </c>
      <c r="C102" s="6">
        <f>SUM(D102:J102)</f>
        <v>78271.789999999994</v>
      </c>
      <c r="D102" s="6">
        <v>8647.6200000000008</v>
      </c>
      <c r="E102" s="6">
        <v>6406.86</v>
      </c>
      <c r="F102" s="6">
        <v>11416.14</v>
      </c>
      <c r="G102" s="59">
        <f>SUM(G103)</f>
        <v>12388.92</v>
      </c>
      <c r="H102" s="24">
        <f>SUM(H103)</f>
        <v>13437.38</v>
      </c>
      <c r="I102" s="24">
        <f t="shared" ref="I102:J102" si="48">SUM(I103)</f>
        <v>12807.92</v>
      </c>
      <c r="J102" s="24">
        <f t="shared" si="48"/>
        <v>13166.95</v>
      </c>
      <c r="K102" s="6" t="s">
        <v>7</v>
      </c>
    </row>
    <row r="103" spans="1:11" ht="15.75" x14ac:dyDescent="0.25">
      <c r="A103" s="7">
        <v>99</v>
      </c>
      <c r="B103" s="11" t="s">
        <v>10</v>
      </c>
      <c r="C103" s="6">
        <f>SUM(D103:J103)</f>
        <v>78271.789999999994</v>
      </c>
      <c r="D103" s="6">
        <v>8647.6200000000008</v>
      </c>
      <c r="E103" s="6">
        <v>6406.86</v>
      </c>
      <c r="F103" s="6">
        <v>11416.14</v>
      </c>
      <c r="G103" s="59">
        <f>G106</f>
        <v>12388.92</v>
      </c>
      <c r="H103" s="24">
        <f>H106</f>
        <v>13437.38</v>
      </c>
      <c r="I103" s="24">
        <f t="shared" ref="I103:J103" si="49">I106</f>
        <v>12807.92</v>
      </c>
      <c r="J103" s="24">
        <f t="shared" si="49"/>
        <v>13166.95</v>
      </c>
      <c r="K103" s="6" t="s">
        <v>7</v>
      </c>
    </row>
    <row r="104" spans="1:11" ht="15.75" x14ac:dyDescent="0.25">
      <c r="A104" s="7">
        <v>100</v>
      </c>
      <c r="B104" s="145" t="s">
        <v>16</v>
      </c>
      <c r="C104" s="146"/>
      <c r="D104" s="146"/>
      <c r="E104" s="146"/>
      <c r="F104" s="146"/>
      <c r="G104" s="146"/>
      <c r="H104" s="146"/>
      <c r="I104" s="146"/>
      <c r="J104" s="146"/>
      <c r="K104" s="5"/>
    </row>
    <row r="105" spans="1:11" ht="31.5" x14ac:dyDescent="0.25">
      <c r="A105" s="7">
        <v>101</v>
      </c>
      <c r="B105" s="39" t="s">
        <v>45</v>
      </c>
      <c r="C105" s="37">
        <f t="shared" ref="C105:C110" si="50">SUM(D105:J105)</f>
        <v>78271.789999999994</v>
      </c>
      <c r="D105" s="37">
        <v>8647.6200000000008</v>
      </c>
      <c r="E105" s="37">
        <v>6406.86</v>
      </c>
      <c r="F105" s="37">
        <v>11416.14</v>
      </c>
      <c r="G105" s="63">
        <f>G106</f>
        <v>12388.92</v>
      </c>
      <c r="H105" s="40">
        <f>H106</f>
        <v>13437.38</v>
      </c>
      <c r="I105" s="40">
        <f t="shared" ref="I105:J105" si="51">I106</f>
        <v>12807.92</v>
      </c>
      <c r="J105" s="40">
        <f t="shared" si="51"/>
        <v>13166.95</v>
      </c>
      <c r="K105" s="6" t="s">
        <v>7</v>
      </c>
    </row>
    <row r="106" spans="1:11" ht="15.75" x14ac:dyDescent="0.25">
      <c r="A106" s="7">
        <v>102</v>
      </c>
      <c r="B106" s="39" t="s">
        <v>10</v>
      </c>
      <c r="C106" s="37">
        <f t="shared" si="50"/>
        <v>78271.789999999994</v>
      </c>
      <c r="D106" s="37">
        <v>8647.6200000000008</v>
      </c>
      <c r="E106" s="37">
        <v>6406.86</v>
      </c>
      <c r="F106" s="37">
        <v>11416.14</v>
      </c>
      <c r="G106" s="63">
        <f>G108+G110</f>
        <v>12388.92</v>
      </c>
      <c r="H106" s="40">
        <f>H108+H110</f>
        <v>13437.38</v>
      </c>
      <c r="I106" s="40">
        <f t="shared" ref="I106:J106" si="52">I108+I110</f>
        <v>12807.92</v>
      </c>
      <c r="J106" s="40">
        <f t="shared" si="52"/>
        <v>13166.95</v>
      </c>
      <c r="K106" s="6" t="s">
        <v>7</v>
      </c>
    </row>
    <row r="107" spans="1:11" ht="157.5" x14ac:dyDescent="0.25">
      <c r="A107" s="7">
        <v>103</v>
      </c>
      <c r="B107" s="11" t="s">
        <v>82</v>
      </c>
      <c r="C107" s="6">
        <f t="shared" si="50"/>
        <v>18945.106</v>
      </c>
      <c r="D107" s="6">
        <v>3779.72</v>
      </c>
      <c r="E107" s="6">
        <v>1546.856</v>
      </c>
      <c r="F107" s="6">
        <v>3772.55</v>
      </c>
      <c r="G107" s="59">
        <f>G108</f>
        <v>2665.78</v>
      </c>
      <c r="H107" s="24">
        <f>H108</f>
        <v>2845</v>
      </c>
      <c r="I107" s="24">
        <f t="shared" ref="I107:J107" si="53">I108</f>
        <v>2248.1</v>
      </c>
      <c r="J107" s="24">
        <f t="shared" si="53"/>
        <v>2087.1</v>
      </c>
      <c r="K107" s="6" t="s">
        <v>83</v>
      </c>
    </row>
    <row r="108" spans="1:11" ht="15.75" x14ac:dyDescent="0.25">
      <c r="A108" s="7">
        <v>104</v>
      </c>
      <c r="B108" s="11" t="s">
        <v>10</v>
      </c>
      <c r="C108" s="6">
        <f t="shared" si="50"/>
        <v>18945.106</v>
      </c>
      <c r="D108" s="6">
        <v>3779.72</v>
      </c>
      <c r="E108" s="6">
        <v>1546.856</v>
      </c>
      <c r="F108" s="6">
        <v>3772.55</v>
      </c>
      <c r="G108" s="64">
        <v>2665.78</v>
      </c>
      <c r="H108" s="75">
        <v>2845</v>
      </c>
      <c r="I108" s="26">
        <v>2248.1</v>
      </c>
      <c r="J108" s="26">
        <v>2087.1</v>
      </c>
      <c r="K108" s="6"/>
    </row>
    <row r="109" spans="1:11" ht="110.25" x14ac:dyDescent="0.25">
      <c r="A109" s="7">
        <v>105</v>
      </c>
      <c r="B109" s="11" t="s">
        <v>84</v>
      </c>
      <c r="C109" s="6">
        <f t="shared" si="50"/>
        <v>59326.679999999993</v>
      </c>
      <c r="D109" s="6">
        <v>4867.8999999999996</v>
      </c>
      <c r="E109" s="6">
        <v>4860</v>
      </c>
      <c r="F109" s="6">
        <v>7643.59</v>
      </c>
      <c r="G109" s="59">
        <f>G110</f>
        <v>9723.14</v>
      </c>
      <c r="H109" s="24">
        <f>H110</f>
        <v>10592.38</v>
      </c>
      <c r="I109" s="24">
        <f t="shared" ref="I109:J109" si="54">I110</f>
        <v>10559.82</v>
      </c>
      <c r="J109" s="24">
        <f t="shared" si="54"/>
        <v>11079.85</v>
      </c>
      <c r="K109" s="6" t="s">
        <v>85</v>
      </c>
    </row>
    <row r="110" spans="1:11" ht="15.75" x14ac:dyDescent="0.25">
      <c r="A110" s="7">
        <v>106</v>
      </c>
      <c r="B110" s="11" t="s">
        <v>10</v>
      </c>
      <c r="C110" s="6">
        <f t="shared" si="50"/>
        <v>59326.679999999993</v>
      </c>
      <c r="D110" s="6">
        <v>4867.8999999999996</v>
      </c>
      <c r="E110" s="6">
        <v>4860</v>
      </c>
      <c r="F110" s="6">
        <v>7643.59</v>
      </c>
      <c r="G110" s="64">
        <v>9723.14</v>
      </c>
      <c r="H110" s="52">
        <v>10592.38</v>
      </c>
      <c r="I110" s="26">
        <v>10559.82</v>
      </c>
      <c r="J110" s="26">
        <v>11079.85</v>
      </c>
      <c r="K110" s="13"/>
    </row>
    <row r="111" spans="1:11" ht="15.75" x14ac:dyDescent="0.25">
      <c r="A111" s="7">
        <v>107</v>
      </c>
      <c r="B111" s="152" t="s">
        <v>86</v>
      </c>
      <c r="C111" s="153"/>
      <c r="D111" s="153"/>
      <c r="E111" s="153"/>
      <c r="F111" s="153"/>
      <c r="G111" s="153"/>
      <c r="H111" s="153"/>
      <c r="I111" s="153"/>
      <c r="J111" s="153"/>
      <c r="K111" s="5"/>
    </row>
    <row r="112" spans="1:11" ht="31.5" x14ac:dyDescent="0.25">
      <c r="A112" s="7">
        <v>108</v>
      </c>
      <c r="B112" s="11" t="s">
        <v>73</v>
      </c>
      <c r="C112" s="6">
        <f>SUM(D112:J112)</f>
        <v>1026538.68645</v>
      </c>
      <c r="D112" s="6">
        <v>39090.800000000003</v>
      </c>
      <c r="E112" s="6">
        <v>197567.93</v>
      </c>
      <c r="F112" s="6">
        <v>382502.83</v>
      </c>
      <c r="G112" s="59">
        <f>G113+G114</f>
        <v>269305.26645</v>
      </c>
      <c r="H112" s="24">
        <f>H113+H114</f>
        <v>53000</v>
      </c>
      <c r="I112" s="24">
        <f t="shared" ref="I112:J112" si="55">I113+I114</f>
        <v>40356.199999999997</v>
      </c>
      <c r="J112" s="24">
        <f t="shared" si="55"/>
        <v>44715.66</v>
      </c>
      <c r="K112" s="6" t="s">
        <v>7</v>
      </c>
    </row>
    <row r="113" spans="1:11" ht="15.75" x14ac:dyDescent="0.25">
      <c r="A113" s="7">
        <v>109</v>
      </c>
      <c r="B113" s="11" t="s">
        <v>9</v>
      </c>
      <c r="C113" s="6">
        <f>SUM(D113:J113)</f>
        <v>648013.15487999993</v>
      </c>
      <c r="D113" s="6">
        <v>28651.56</v>
      </c>
      <c r="E113" s="6">
        <v>146133.76999999999</v>
      </c>
      <c r="F113" s="6">
        <v>297911.51</v>
      </c>
      <c r="G113" s="59">
        <f>G117</f>
        <v>175316.31487999999</v>
      </c>
      <c r="H113" s="24">
        <f>H117</f>
        <v>0</v>
      </c>
      <c r="I113" s="24">
        <f t="shared" ref="I113:J113" si="56">I117</f>
        <v>0</v>
      </c>
      <c r="J113" s="24">
        <f t="shared" si="56"/>
        <v>0</v>
      </c>
      <c r="K113" s="6" t="s">
        <v>7</v>
      </c>
    </row>
    <row r="114" spans="1:11" ht="15.75" x14ac:dyDescent="0.25">
      <c r="A114" s="7">
        <v>110</v>
      </c>
      <c r="B114" s="11" t="s">
        <v>10</v>
      </c>
      <c r="C114" s="6">
        <f>SUM(D114:J114)</f>
        <v>378525.53156999999</v>
      </c>
      <c r="D114" s="6">
        <v>10439.24</v>
      </c>
      <c r="E114" s="6">
        <v>51434.16</v>
      </c>
      <c r="F114" s="6">
        <v>84591.32</v>
      </c>
      <c r="G114" s="59">
        <f>G118+G136</f>
        <v>93988.951570000005</v>
      </c>
      <c r="H114" s="24">
        <f>H118+H136</f>
        <v>53000</v>
      </c>
      <c r="I114" s="24">
        <f t="shared" ref="I114:J114" si="57">I118+I136</f>
        <v>40356.199999999997</v>
      </c>
      <c r="J114" s="24">
        <f t="shared" si="57"/>
        <v>44715.66</v>
      </c>
      <c r="K114" s="6" t="s">
        <v>7</v>
      </c>
    </row>
    <row r="115" spans="1:11" ht="15.75" x14ac:dyDescent="0.25">
      <c r="A115" s="7">
        <v>111</v>
      </c>
      <c r="B115" s="155" t="s">
        <v>87</v>
      </c>
      <c r="C115" s="156"/>
      <c r="D115" s="156"/>
      <c r="E115" s="156"/>
      <c r="F115" s="156"/>
      <c r="G115" s="156"/>
      <c r="H115" s="156"/>
      <c r="I115" s="156"/>
      <c r="J115" s="156"/>
      <c r="K115" s="5"/>
    </row>
    <row r="116" spans="1:11" ht="47.25" x14ac:dyDescent="0.25">
      <c r="A116" s="7">
        <v>112</v>
      </c>
      <c r="B116" s="44" t="s">
        <v>88</v>
      </c>
      <c r="C116" s="42">
        <f>SUM(D116:J116)</f>
        <v>1005980.5315499998</v>
      </c>
      <c r="D116" s="42">
        <v>36425.050000000003</v>
      </c>
      <c r="E116" s="42">
        <v>185929.64</v>
      </c>
      <c r="F116" s="42">
        <v>382006.72</v>
      </c>
      <c r="G116" s="61">
        <f>G117+G118</f>
        <v>268010.99455</v>
      </c>
      <c r="H116" s="45">
        <f>H117+H118</f>
        <v>48536.267</v>
      </c>
      <c r="I116" s="45">
        <f t="shared" ref="I116:J116" si="58">I117+I118</f>
        <v>40356.199999999997</v>
      </c>
      <c r="J116" s="45">
        <f t="shared" si="58"/>
        <v>44715.66</v>
      </c>
      <c r="K116" s="6" t="s">
        <v>7</v>
      </c>
    </row>
    <row r="117" spans="1:11" ht="15.75" x14ac:dyDescent="0.25">
      <c r="A117" s="7">
        <v>113</v>
      </c>
      <c r="B117" s="44" t="s">
        <v>9</v>
      </c>
      <c r="C117" s="42">
        <f>SUM(D117:J117)</f>
        <v>648013.14487999992</v>
      </c>
      <c r="D117" s="42">
        <v>28651.56</v>
      </c>
      <c r="E117" s="42">
        <v>146133.76999999999</v>
      </c>
      <c r="F117" s="42">
        <v>297911.5</v>
      </c>
      <c r="G117" s="61">
        <f>G121</f>
        <v>175316.31487999999</v>
      </c>
      <c r="H117" s="45">
        <f>H121</f>
        <v>0</v>
      </c>
      <c r="I117" s="45">
        <f t="shared" ref="I117:J118" si="59">I121</f>
        <v>0</v>
      </c>
      <c r="J117" s="45">
        <f t="shared" si="59"/>
        <v>0</v>
      </c>
      <c r="K117" s="6" t="s">
        <v>7</v>
      </c>
    </row>
    <row r="118" spans="1:11" ht="15.75" x14ac:dyDescent="0.25">
      <c r="A118" s="7">
        <v>114</v>
      </c>
      <c r="B118" s="44" t="s">
        <v>10</v>
      </c>
      <c r="C118" s="42">
        <f>SUM(D118:J118)</f>
        <v>357967.37667000003</v>
      </c>
      <c r="D118" s="42">
        <v>7773.49</v>
      </c>
      <c r="E118" s="42">
        <v>39795.870000000003</v>
      </c>
      <c r="F118" s="42">
        <v>84095.21</v>
      </c>
      <c r="G118" s="61">
        <f>G122</f>
        <v>92694.679669999998</v>
      </c>
      <c r="H118" s="45">
        <f>H122</f>
        <v>48536.267</v>
      </c>
      <c r="I118" s="45">
        <f t="shared" si="59"/>
        <v>40356.199999999997</v>
      </c>
      <c r="J118" s="45">
        <f t="shared" si="59"/>
        <v>44715.66</v>
      </c>
      <c r="K118" s="6" t="s">
        <v>7</v>
      </c>
    </row>
    <row r="119" spans="1:11" ht="15.75" x14ac:dyDescent="0.25">
      <c r="A119" s="7">
        <v>115</v>
      </c>
      <c r="B119" s="158" t="s">
        <v>89</v>
      </c>
      <c r="C119" s="159"/>
      <c r="D119" s="159"/>
      <c r="E119" s="159"/>
      <c r="F119" s="159"/>
      <c r="G119" s="159"/>
      <c r="H119" s="159"/>
      <c r="I119" s="159"/>
      <c r="J119" s="159"/>
      <c r="K119" s="5"/>
    </row>
    <row r="120" spans="1:11" ht="63" x14ac:dyDescent="0.25">
      <c r="A120" s="7">
        <v>116</v>
      </c>
      <c r="B120" s="11" t="s">
        <v>90</v>
      </c>
      <c r="C120" s="6">
        <f t="shared" ref="C120:C133" si="60">SUM(D120:J120)</f>
        <v>1005980.5315499998</v>
      </c>
      <c r="D120" s="6">
        <v>36425.050000000003</v>
      </c>
      <c r="E120" s="6">
        <v>185929.64</v>
      </c>
      <c r="F120" s="6">
        <v>382006.72</v>
      </c>
      <c r="G120" s="59">
        <f>G121+G122</f>
        <v>268010.99455</v>
      </c>
      <c r="H120" s="24">
        <f>H121+H122</f>
        <v>48536.267</v>
      </c>
      <c r="I120" s="24">
        <f t="shared" ref="I120:J120" si="61">I121+I122</f>
        <v>40356.199999999997</v>
      </c>
      <c r="J120" s="24">
        <f t="shared" si="61"/>
        <v>44715.66</v>
      </c>
      <c r="K120" s="6" t="s">
        <v>7</v>
      </c>
    </row>
    <row r="121" spans="1:11" ht="15.75" x14ac:dyDescent="0.25">
      <c r="A121" s="7">
        <v>117</v>
      </c>
      <c r="B121" s="11" t="s">
        <v>9</v>
      </c>
      <c r="C121" s="6">
        <f t="shared" si="60"/>
        <v>648013.15487999993</v>
      </c>
      <c r="D121" s="6">
        <v>28651.56</v>
      </c>
      <c r="E121" s="6">
        <v>146133.76999999999</v>
      </c>
      <c r="F121" s="6">
        <v>297911.51</v>
      </c>
      <c r="G121" s="59">
        <f>G130+G132</f>
        <v>175316.31487999999</v>
      </c>
      <c r="H121" s="24">
        <f>H130+H132</f>
        <v>0</v>
      </c>
      <c r="I121" s="24">
        <f t="shared" ref="I121:J121" si="62">I130+I132</f>
        <v>0</v>
      </c>
      <c r="J121" s="24">
        <f t="shared" si="62"/>
        <v>0</v>
      </c>
      <c r="K121" s="6" t="s">
        <v>7</v>
      </c>
    </row>
    <row r="122" spans="1:11" ht="15.75" x14ac:dyDescent="0.25">
      <c r="A122" s="7">
        <v>118</v>
      </c>
      <c r="B122" s="11" t="s">
        <v>10</v>
      </c>
      <c r="C122" s="6">
        <f t="shared" si="60"/>
        <v>357967.37667000003</v>
      </c>
      <c r="D122" s="6">
        <v>7773.49</v>
      </c>
      <c r="E122" s="6">
        <v>39795.870000000003</v>
      </c>
      <c r="F122" s="6">
        <v>84095.21</v>
      </c>
      <c r="G122" s="59">
        <f>G133</f>
        <v>92694.679669999998</v>
      </c>
      <c r="H122" s="24">
        <f>H133</f>
        <v>48536.267</v>
      </c>
      <c r="I122" s="24">
        <f t="shared" ref="I122:J122" si="63">I133</f>
        <v>40356.199999999997</v>
      </c>
      <c r="J122" s="24">
        <f t="shared" si="63"/>
        <v>44715.66</v>
      </c>
      <c r="K122" s="6" t="s">
        <v>7</v>
      </c>
    </row>
    <row r="123" spans="1:11" ht="94.5" x14ac:dyDescent="0.25">
      <c r="A123" s="7">
        <v>119</v>
      </c>
      <c r="B123" s="11" t="s">
        <v>91</v>
      </c>
      <c r="C123" s="6">
        <f t="shared" si="60"/>
        <v>46877.24</v>
      </c>
      <c r="D123" s="6">
        <v>7773.49</v>
      </c>
      <c r="E123" s="6">
        <v>39103.75</v>
      </c>
      <c r="F123" s="6">
        <v>0</v>
      </c>
      <c r="G123" s="59">
        <v>0</v>
      </c>
      <c r="H123" s="24">
        <v>0</v>
      </c>
      <c r="I123" s="24">
        <v>0</v>
      </c>
      <c r="J123" s="24">
        <v>0</v>
      </c>
      <c r="K123" s="6" t="s">
        <v>92</v>
      </c>
    </row>
    <row r="124" spans="1:11" ht="15.75" x14ac:dyDescent="0.25">
      <c r="A124" s="7">
        <v>120</v>
      </c>
      <c r="B124" s="11" t="s">
        <v>10</v>
      </c>
      <c r="C124" s="6">
        <f t="shared" si="60"/>
        <v>46877.24</v>
      </c>
      <c r="D124" s="6">
        <v>7773.49</v>
      </c>
      <c r="E124" s="6">
        <v>39103.75</v>
      </c>
      <c r="F124" s="6">
        <v>0</v>
      </c>
      <c r="G124" s="59">
        <v>0</v>
      </c>
      <c r="H124" s="24">
        <v>0</v>
      </c>
      <c r="I124" s="24">
        <v>0</v>
      </c>
      <c r="J124" s="24">
        <v>0</v>
      </c>
      <c r="K124" s="13"/>
    </row>
    <row r="125" spans="1:11" ht="220.5" x14ac:dyDescent="0.25">
      <c r="A125" s="7">
        <v>121</v>
      </c>
      <c r="B125" s="11" t="s">
        <v>93</v>
      </c>
      <c r="C125" s="6">
        <f t="shared" si="60"/>
        <v>22229.96</v>
      </c>
      <c r="D125" s="6">
        <v>22229.96</v>
      </c>
      <c r="E125" s="6">
        <v>0</v>
      </c>
      <c r="F125" s="6">
        <v>0</v>
      </c>
      <c r="G125" s="59">
        <v>0</v>
      </c>
      <c r="H125" s="24">
        <v>0</v>
      </c>
      <c r="I125" s="24">
        <v>0</v>
      </c>
      <c r="J125" s="24">
        <v>0</v>
      </c>
      <c r="K125" s="6" t="s">
        <v>92</v>
      </c>
    </row>
    <row r="126" spans="1:11" ht="15.75" x14ac:dyDescent="0.25">
      <c r="A126" s="7">
        <v>122</v>
      </c>
      <c r="B126" s="11" t="s">
        <v>26</v>
      </c>
      <c r="C126" s="6">
        <f t="shared" si="60"/>
        <v>22229.96</v>
      </c>
      <c r="D126" s="6">
        <v>22229.96</v>
      </c>
      <c r="E126" s="6">
        <v>0</v>
      </c>
      <c r="F126" s="6">
        <v>0</v>
      </c>
      <c r="G126" s="59">
        <v>0</v>
      </c>
      <c r="H126" s="24">
        <v>0</v>
      </c>
      <c r="I126" s="24">
        <v>0</v>
      </c>
      <c r="J126" s="24">
        <v>0</v>
      </c>
      <c r="K126" s="6"/>
    </row>
    <row r="127" spans="1:11" ht="141.75" x14ac:dyDescent="0.25">
      <c r="A127" s="7">
        <v>123</v>
      </c>
      <c r="B127" s="11" t="s">
        <v>94</v>
      </c>
      <c r="C127" s="6">
        <f t="shared" si="60"/>
        <v>6421.6</v>
      </c>
      <c r="D127" s="6">
        <v>6421.6</v>
      </c>
      <c r="E127" s="6">
        <v>0</v>
      </c>
      <c r="F127" s="6">
        <v>0</v>
      </c>
      <c r="G127" s="59">
        <v>0</v>
      </c>
      <c r="H127" s="24">
        <v>0</v>
      </c>
      <c r="I127" s="24">
        <v>0</v>
      </c>
      <c r="J127" s="24">
        <v>0</v>
      </c>
      <c r="K127" s="6" t="s">
        <v>92</v>
      </c>
    </row>
    <row r="128" spans="1:11" ht="15.75" x14ac:dyDescent="0.25">
      <c r="A128" s="7">
        <v>124</v>
      </c>
      <c r="B128" s="11" t="s">
        <v>26</v>
      </c>
      <c r="C128" s="6">
        <f t="shared" si="60"/>
        <v>6421.6</v>
      </c>
      <c r="D128" s="6">
        <v>6421.6</v>
      </c>
      <c r="E128" s="6">
        <v>0</v>
      </c>
      <c r="F128" s="6">
        <v>0</v>
      </c>
      <c r="G128" s="59">
        <v>0</v>
      </c>
      <c r="H128" s="24">
        <v>0</v>
      </c>
      <c r="I128" s="24">
        <v>0</v>
      </c>
      <c r="J128" s="24">
        <v>0</v>
      </c>
      <c r="K128" s="13"/>
    </row>
    <row r="129" spans="1:11" ht="236.25" x14ac:dyDescent="0.25">
      <c r="A129" s="7">
        <v>125</v>
      </c>
      <c r="B129" s="11" t="s">
        <v>96</v>
      </c>
      <c r="C129" s="6">
        <f t="shared" si="60"/>
        <v>349123.37877999997</v>
      </c>
      <c r="D129" s="6">
        <v>0</v>
      </c>
      <c r="E129" s="6">
        <v>59119.22</v>
      </c>
      <c r="F129" s="6">
        <v>169800.36</v>
      </c>
      <c r="G129" s="59">
        <f>G130</f>
        <v>120203.79878</v>
      </c>
      <c r="H129" s="24">
        <f>H130</f>
        <v>0</v>
      </c>
      <c r="I129" s="24">
        <f t="shared" ref="I129:J129" si="64">I130</f>
        <v>0</v>
      </c>
      <c r="J129" s="24">
        <f t="shared" si="64"/>
        <v>0</v>
      </c>
      <c r="K129" s="6" t="s">
        <v>92</v>
      </c>
    </row>
    <row r="130" spans="1:11" ht="15.75" x14ac:dyDescent="0.25">
      <c r="A130" s="7">
        <v>126</v>
      </c>
      <c r="B130" s="11" t="s">
        <v>63</v>
      </c>
      <c r="C130" s="6">
        <f t="shared" si="60"/>
        <v>349123.37877999997</v>
      </c>
      <c r="D130" s="6">
        <v>0</v>
      </c>
      <c r="E130" s="6">
        <v>59119.22</v>
      </c>
      <c r="F130" s="6">
        <v>169800.36</v>
      </c>
      <c r="G130" s="59">
        <v>120203.79878</v>
      </c>
      <c r="H130" s="75">
        <v>0</v>
      </c>
      <c r="I130" s="75">
        <v>0</v>
      </c>
      <c r="J130" s="75">
        <v>0</v>
      </c>
      <c r="K130" s="6"/>
    </row>
    <row r="131" spans="1:11" ht="141.75" x14ac:dyDescent="0.25">
      <c r="A131" s="7">
        <v>127</v>
      </c>
      <c r="B131" s="11" t="s">
        <v>97</v>
      </c>
      <c r="C131" s="59">
        <f t="shared" si="60"/>
        <v>581328.35277</v>
      </c>
      <c r="D131" s="59">
        <v>0</v>
      </c>
      <c r="E131" s="59">
        <v>87706.67</v>
      </c>
      <c r="F131" s="59">
        <v>212206.36</v>
      </c>
      <c r="G131" s="59">
        <f>G132+G133</f>
        <v>147807.19576999999</v>
      </c>
      <c r="H131" s="24">
        <f>H132+H133</f>
        <v>48536.267</v>
      </c>
      <c r="I131" s="24">
        <f t="shared" ref="I131:J131" si="65">I132+I133</f>
        <v>40356.199999999997</v>
      </c>
      <c r="J131" s="24">
        <f t="shared" si="65"/>
        <v>44715.66</v>
      </c>
      <c r="K131" s="6" t="s">
        <v>92</v>
      </c>
    </row>
    <row r="132" spans="1:11" ht="15.75" x14ac:dyDescent="0.25">
      <c r="A132" s="7">
        <v>128</v>
      </c>
      <c r="B132" s="11" t="s">
        <v>63</v>
      </c>
      <c r="C132" s="6">
        <f t="shared" si="60"/>
        <v>270238.21610000002</v>
      </c>
      <c r="D132" s="6">
        <v>0</v>
      </c>
      <c r="E132" s="6">
        <v>87014.55</v>
      </c>
      <c r="F132" s="6">
        <v>128111.15</v>
      </c>
      <c r="G132" s="59">
        <v>55112.516100000001</v>
      </c>
      <c r="H132" s="24">
        <v>0</v>
      </c>
      <c r="I132" s="24">
        <v>0</v>
      </c>
      <c r="J132" s="24">
        <v>0</v>
      </c>
      <c r="K132" s="13"/>
    </row>
    <row r="133" spans="1:11" ht="15.75" x14ac:dyDescent="0.25">
      <c r="A133" s="7">
        <v>129</v>
      </c>
      <c r="B133" s="11" t="s">
        <v>98</v>
      </c>
      <c r="C133" s="6">
        <f t="shared" si="60"/>
        <v>311090.13667000004</v>
      </c>
      <c r="D133" s="6">
        <v>0</v>
      </c>
      <c r="E133" s="6">
        <v>692.12</v>
      </c>
      <c r="F133" s="6">
        <v>84095.21</v>
      </c>
      <c r="G133" s="69">
        <v>92694.679669999998</v>
      </c>
      <c r="H133" s="26">
        <v>48536.267</v>
      </c>
      <c r="I133" s="26">
        <v>40356.199999999997</v>
      </c>
      <c r="J133" s="26">
        <v>44715.66</v>
      </c>
      <c r="K133" s="13"/>
    </row>
    <row r="134" spans="1:11" ht="15.75" x14ac:dyDescent="0.25">
      <c r="A134" s="7">
        <v>130</v>
      </c>
      <c r="B134" s="145" t="s">
        <v>99</v>
      </c>
      <c r="C134" s="146"/>
      <c r="D134" s="146"/>
      <c r="E134" s="146"/>
      <c r="F134" s="146"/>
      <c r="G134" s="146"/>
      <c r="H134" s="146"/>
      <c r="I134" s="146"/>
      <c r="J134" s="146"/>
      <c r="K134" s="13"/>
    </row>
    <row r="135" spans="1:11" ht="31.5" x14ac:dyDescent="0.25">
      <c r="A135" s="7">
        <v>131</v>
      </c>
      <c r="B135" s="39" t="s">
        <v>100</v>
      </c>
      <c r="C135" s="37">
        <f t="shared" ref="C135:C140" si="66">SUM(D135:J135)</f>
        <v>20558.154900000001</v>
      </c>
      <c r="D135" s="37">
        <v>2665.75</v>
      </c>
      <c r="E135" s="37">
        <v>11638.29</v>
      </c>
      <c r="F135" s="37">
        <v>496.11</v>
      </c>
      <c r="G135" s="63">
        <f>G136</f>
        <v>1294.2719</v>
      </c>
      <c r="H135" s="40">
        <f>H136</f>
        <v>4463.7330000000002</v>
      </c>
      <c r="I135" s="40">
        <f t="shared" ref="I135:J135" si="67">I136</f>
        <v>0</v>
      </c>
      <c r="J135" s="40">
        <f t="shared" si="67"/>
        <v>0</v>
      </c>
      <c r="K135" s="6" t="s">
        <v>7</v>
      </c>
    </row>
    <row r="136" spans="1:11" ht="15.75" x14ac:dyDescent="0.25">
      <c r="A136" s="7">
        <v>132</v>
      </c>
      <c r="B136" s="39" t="s">
        <v>10</v>
      </c>
      <c r="C136" s="37">
        <f t="shared" si="66"/>
        <v>20558.154900000001</v>
      </c>
      <c r="D136" s="37">
        <v>2665.75</v>
      </c>
      <c r="E136" s="37">
        <v>11638.29</v>
      </c>
      <c r="F136" s="37">
        <v>496.11</v>
      </c>
      <c r="G136" s="63">
        <f>G140</f>
        <v>1294.2719</v>
      </c>
      <c r="H136" s="40">
        <f>H140</f>
        <v>4463.7330000000002</v>
      </c>
      <c r="I136" s="40">
        <f t="shared" ref="I136:J136" si="68">I140</f>
        <v>0</v>
      </c>
      <c r="J136" s="40">
        <f t="shared" si="68"/>
        <v>0</v>
      </c>
      <c r="K136" s="6" t="s">
        <v>7</v>
      </c>
    </row>
    <row r="137" spans="1:11" ht="94.5" x14ac:dyDescent="0.25">
      <c r="A137" s="7">
        <v>133</v>
      </c>
      <c r="B137" s="11" t="s">
        <v>101</v>
      </c>
      <c r="C137" s="6">
        <f t="shared" si="66"/>
        <v>14800.152</v>
      </c>
      <c r="D137" s="6">
        <v>2665.75</v>
      </c>
      <c r="E137" s="6">
        <v>11638.294</v>
      </c>
      <c r="F137" s="6">
        <v>496.108</v>
      </c>
      <c r="G137" s="59">
        <v>0</v>
      </c>
      <c r="H137" s="24">
        <v>0</v>
      </c>
      <c r="I137" s="24">
        <v>0</v>
      </c>
      <c r="J137" s="24">
        <v>0</v>
      </c>
      <c r="K137" s="6" t="s">
        <v>92</v>
      </c>
    </row>
    <row r="138" spans="1:11" ht="15.75" x14ac:dyDescent="0.25">
      <c r="A138" s="7">
        <v>134</v>
      </c>
      <c r="B138" s="11" t="s">
        <v>10</v>
      </c>
      <c r="C138" s="6">
        <f t="shared" si="66"/>
        <v>14800.152</v>
      </c>
      <c r="D138" s="6">
        <v>2665.75</v>
      </c>
      <c r="E138" s="6">
        <v>11638.294</v>
      </c>
      <c r="F138" s="6">
        <v>496.108</v>
      </c>
      <c r="G138" s="59">
        <v>0</v>
      </c>
      <c r="H138" s="24">
        <v>0</v>
      </c>
      <c r="I138" s="24">
        <v>0</v>
      </c>
      <c r="J138" s="24">
        <v>0</v>
      </c>
      <c r="K138" s="6"/>
    </row>
    <row r="139" spans="1:11" ht="47.25" x14ac:dyDescent="0.25">
      <c r="A139" s="7">
        <v>135</v>
      </c>
      <c r="B139" s="11" t="s">
        <v>95</v>
      </c>
      <c r="C139" s="6">
        <f t="shared" si="66"/>
        <v>5758.0048999999999</v>
      </c>
      <c r="D139" s="6">
        <v>0</v>
      </c>
      <c r="E139" s="6">
        <v>0</v>
      </c>
      <c r="F139" s="6">
        <v>0</v>
      </c>
      <c r="G139" s="59">
        <f>G140</f>
        <v>1294.2719</v>
      </c>
      <c r="H139" s="26">
        <f>H140</f>
        <v>4463.7330000000002</v>
      </c>
      <c r="I139" s="24">
        <f t="shared" ref="I139:J139" si="69">I140</f>
        <v>0</v>
      </c>
      <c r="J139" s="24">
        <f t="shared" si="69"/>
        <v>0</v>
      </c>
      <c r="K139" s="6" t="s">
        <v>92</v>
      </c>
    </row>
    <row r="140" spans="1:11" ht="15.75" x14ac:dyDescent="0.25">
      <c r="A140" s="7">
        <v>136</v>
      </c>
      <c r="B140" s="11" t="s">
        <v>25</v>
      </c>
      <c r="C140" s="6">
        <f t="shared" si="66"/>
        <v>5758.0048999999999</v>
      </c>
      <c r="D140" s="6">
        <v>0</v>
      </c>
      <c r="E140" s="6">
        <v>0</v>
      </c>
      <c r="F140" s="6">
        <v>0</v>
      </c>
      <c r="G140" s="77">
        <v>1294.2719</v>
      </c>
      <c r="H140" s="26">
        <v>4463.7330000000002</v>
      </c>
      <c r="I140" s="26">
        <v>0</v>
      </c>
      <c r="J140" s="26">
        <v>0</v>
      </c>
      <c r="K140" s="6"/>
    </row>
    <row r="141" spans="1:11" ht="15.75" x14ac:dyDescent="0.25">
      <c r="A141" s="7">
        <v>137</v>
      </c>
      <c r="B141" s="152" t="s">
        <v>102</v>
      </c>
      <c r="C141" s="153"/>
      <c r="D141" s="153"/>
      <c r="E141" s="153"/>
      <c r="F141" s="153"/>
      <c r="G141" s="153"/>
      <c r="H141" s="153"/>
      <c r="I141" s="153"/>
      <c r="J141" s="153"/>
      <c r="K141" s="5"/>
    </row>
    <row r="142" spans="1:11" ht="31.5" x14ac:dyDescent="0.25">
      <c r="A142" s="7">
        <v>138</v>
      </c>
      <c r="B142" s="11" t="s">
        <v>73</v>
      </c>
      <c r="C142" s="6">
        <f>SUM(D142:J142)</f>
        <v>130703.94600000001</v>
      </c>
      <c r="D142" s="6">
        <v>7628.37</v>
      </c>
      <c r="E142" s="6">
        <v>6986.4</v>
      </c>
      <c r="F142" s="6">
        <v>13636.63</v>
      </c>
      <c r="G142" s="59">
        <f>G143+G144</f>
        <v>20274.009999999998</v>
      </c>
      <c r="H142" s="24">
        <f>H143+H144</f>
        <v>42936.425999999999</v>
      </c>
      <c r="I142" s="24">
        <f t="shared" ref="I142:J142" si="70">I143+I144</f>
        <v>24073.530000000002</v>
      </c>
      <c r="J142" s="24">
        <f t="shared" si="70"/>
        <v>15168.58</v>
      </c>
      <c r="K142" s="6" t="s">
        <v>7</v>
      </c>
    </row>
    <row r="143" spans="1:11" ht="15.75" x14ac:dyDescent="0.25">
      <c r="A143" s="7">
        <v>139</v>
      </c>
      <c r="B143" s="11" t="s">
        <v>9</v>
      </c>
      <c r="C143" s="6">
        <f>SUM(D143:J143)</f>
        <v>837.9</v>
      </c>
      <c r="D143" s="6">
        <v>837.9</v>
      </c>
      <c r="E143" s="6">
        <v>0</v>
      </c>
      <c r="F143" s="6">
        <v>0</v>
      </c>
      <c r="G143" s="59">
        <v>0</v>
      </c>
      <c r="H143" s="24">
        <v>0</v>
      </c>
      <c r="I143" s="24">
        <v>0</v>
      </c>
      <c r="J143" s="24">
        <v>0</v>
      </c>
      <c r="K143" s="6" t="s">
        <v>7</v>
      </c>
    </row>
    <row r="144" spans="1:11" ht="15.75" x14ac:dyDescent="0.25">
      <c r="A144" s="7">
        <v>140</v>
      </c>
      <c r="B144" s="11" t="s">
        <v>10</v>
      </c>
      <c r="C144" s="6">
        <f>SUM(D144:J144)</f>
        <v>129866.04599999999</v>
      </c>
      <c r="D144" s="6">
        <v>6790.47</v>
      </c>
      <c r="E144" s="6">
        <v>6986.4</v>
      </c>
      <c r="F144" s="6">
        <v>13636.63</v>
      </c>
      <c r="G144" s="59">
        <f>G148</f>
        <v>20274.009999999998</v>
      </c>
      <c r="H144" s="24">
        <f>H148</f>
        <v>42936.425999999999</v>
      </c>
      <c r="I144" s="24">
        <f t="shared" ref="I144:J144" si="71">I148</f>
        <v>24073.530000000002</v>
      </c>
      <c r="J144" s="24">
        <f t="shared" si="71"/>
        <v>15168.58</v>
      </c>
      <c r="K144" s="6" t="s">
        <v>7</v>
      </c>
    </row>
    <row r="145" spans="1:11" ht="15.75" x14ac:dyDescent="0.25">
      <c r="A145" s="7">
        <v>141</v>
      </c>
      <c r="B145" s="145" t="s">
        <v>99</v>
      </c>
      <c r="C145" s="146"/>
      <c r="D145" s="146"/>
      <c r="E145" s="146"/>
      <c r="F145" s="146"/>
      <c r="G145" s="146"/>
      <c r="H145" s="146"/>
      <c r="I145" s="146"/>
      <c r="J145" s="146"/>
      <c r="K145" s="5"/>
    </row>
    <row r="146" spans="1:11" ht="31.5" x14ac:dyDescent="0.25">
      <c r="A146" s="7">
        <v>142</v>
      </c>
      <c r="B146" s="39" t="s">
        <v>103</v>
      </c>
      <c r="C146" s="37">
        <f t="shared" ref="C146:C160" si="72">SUM(D146:J146)</f>
        <v>130703.94600000001</v>
      </c>
      <c r="D146" s="37">
        <v>7628.37</v>
      </c>
      <c r="E146" s="37">
        <v>6986.4</v>
      </c>
      <c r="F146" s="37">
        <v>13636.63</v>
      </c>
      <c r="G146" s="63">
        <f>G148</f>
        <v>20274.009999999998</v>
      </c>
      <c r="H146" s="40">
        <f>H148</f>
        <v>42936.425999999999</v>
      </c>
      <c r="I146" s="40">
        <f t="shared" ref="I146:J146" si="73">I148</f>
        <v>24073.530000000002</v>
      </c>
      <c r="J146" s="40">
        <f t="shared" si="73"/>
        <v>15168.58</v>
      </c>
      <c r="K146" s="6" t="s">
        <v>7</v>
      </c>
    </row>
    <row r="147" spans="1:11" ht="15.75" x14ac:dyDescent="0.25">
      <c r="A147" s="7">
        <v>143</v>
      </c>
      <c r="B147" s="39" t="s">
        <v>9</v>
      </c>
      <c r="C147" s="37">
        <f t="shared" si="72"/>
        <v>837.9</v>
      </c>
      <c r="D147" s="37">
        <v>837.9</v>
      </c>
      <c r="E147" s="37">
        <v>0</v>
      </c>
      <c r="F147" s="37">
        <v>0</v>
      </c>
      <c r="G147" s="63">
        <v>0</v>
      </c>
      <c r="H147" s="40">
        <v>0</v>
      </c>
      <c r="I147" s="40">
        <v>0</v>
      </c>
      <c r="J147" s="40">
        <v>0</v>
      </c>
      <c r="K147" s="6" t="s">
        <v>7</v>
      </c>
    </row>
    <row r="148" spans="1:11" ht="15.75" x14ac:dyDescent="0.25">
      <c r="A148" s="7">
        <v>144</v>
      </c>
      <c r="B148" s="39" t="s">
        <v>10</v>
      </c>
      <c r="C148" s="37">
        <f t="shared" si="72"/>
        <v>129866.04599999999</v>
      </c>
      <c r="D148" s="37">
        <v>6790.47</v>
      </c>
      <c r="E148" s="37">
        <v>6986.4</v>
      </c>
      <c r="F148" s="37">
        <v>13636.63</v>
      </c>
      <c r="G148" s="63">
        <f>G151+G153+G160</f>
        <v>20274.009999999998</v>
      </c>
      <c r="H148" s="40">
        <f>H151+H153+H160</f>
        <v>42936.425999999999</v>
      </c>
      <c r="I148" s="40">
        <f>I151+I153+I160</f>
        <v>24073.530000000002</v>
      </c>
      <c r="J148" s="40">
        <f>J151+J153+J160</f>
        <v>15168.58</v>
      </c>
      <c r="K148" s="6" t="s">
        <v>7</v>
      </c>
    </row>
    <row r="149" spans="1:11" ht="145.5" customHeight="1" x14ac:dyDescent="0.25">
      <c r="A149" s="7">
        <v>145</v>
      </c>
      <c r="B149" s="11" t="s">
        <v>106</v>
      </c>
      <c r="C149" s="6">
        <f t="shared" si="72"/>
        <v>20749.18</v>
      </c>
      <c r="D149" s="6">
        <v>1862</v>
      </c>
      <c r="E149" s="6">
        <v>244.5</v>
      </c>
      <c r="F149" s="6">
        <v>5880.18</v>
      </c>
      <c r="G149" s="59">
        <f>SUM(G150:G151)</f>
        <v>2482.5</v>
      </c>
      <c r="H149" s="24">
        <f>SUM(H150:H151)</f>
        <v>7280</v>
      </c>
      <c r="I149" s="24">
        <f t="shared" ref="I149:J149" si="74">SUM(I150:I151)</f>
        <v>3000</v>
      </c>
      <c r="J149" s="24">
        <f t="shared" si="74"/>
        <v>0</v>
      </c>
      <c r="K149" s="6" t="s">
        <v>107</v>
      </c>
    </row>
    <row r="150" spans="1:11" ht="15.75" x14ac:dyDescent="0.25">
      <c r="A150" s="7">
        <v>146</v>
      </c>
      <c r="B150" s="11" t="s">
        <v>63</v>
      </c>
      <c r="C150" s="6">
        <f t="shared" si="72"/>
        <v>0</v>
      </c>
      <c r="D150" s="6">
        <v>0</v>
      </c>
      <c r="E150" s="6">
        <v>0</v>
      </c>
      <c r="F150" s="6">
        <v>0</v>
      </c>
      <c r="G150" s="59">
        <v>0</v>
      </c>
      <c r="H150" s="24">
        <v>0</v>
      </c>
      <c r="I150" s="24">
        <v>0</v>
      </c>
      <c r="J150" s="24">
        <v>0</v>
      </c>
      <c r="K150" s="6"/>
    </row>
    <row r="151" spans="1:11" ht="15.75" x14ac:dyDescent="0.25">
      <c r="A151" s="7">
        <v>147</v>
      </c>
      <c r="B151" s="11" t="s">
        <v>25</v>
      </c>
      <c r="C151" s="6">
        <f t="shared" si="72"/>
        <v>20749.18</v>
      </c>
      <c r="D151" s="6">
        <v>1862</v>
      </c>
      <c r="E151" s="6">
        <v>244.5</v>
      </c>
      <c r="F151" s="6">
        <v>5880.18</v>
      </c>
      <c r="G151" s="69">
        <v>2482.5</v>
      </c>
      <c r="H151" s="26">
        <v>7280</v>
      </c>
      <c r="I151" s="26">
        <v>3000</v>
      </c>
      <c r="J151" s="26">
        <v>0</v>
      </c>
      <c r="K151" s="6"/>
    </row>
    <row r="152" spans="1:11" ht="126" x14ac:dyDescent="0.25">
      <c r="A152" s="7">
        <v>148</v>
      </c>
      <c r="B152" s="11" t="s">
        <v>108</v>
      </c>
      <c r="C152" s="6">
        <f t="shared" si="72"/>
        <v>76774.570000000007</v>
      </c>
      <c r="D152" s="6">
        <v>4928.47</v>
      </c>
      <c r="E152" s="6">
        <v>6591.9</v>
      </c>
      <c r="F152" s="6">
        <v>7756.45</v>
      </c>
      <c r="G152" s="59">
        <f>G153</f>
        <v>13301.05</v>
      </c>
      <c r="H152" s="24">
        <f>H153</f>
        <v>17315.87</v>
      </c>
      <c r="I152" s="24">
        <f t="shared" ref="I152:J152" si="75">I153</f>
        <v>15128.69</v>
      </c>
      <c r="J152" s="24">
        <f t="shared" si="75"/>
        <v>11752.14</v>
      </c>
      <c r="K152" s="6" t="s">
        <v>109</v>
      </c>
    </row>
    <row r="153" spans="1:11" ht="15.75" x14ac:dyDescent="0.25">
      <c r="A153" s="7">
        <v>149</v>
      </c>
      <c r="B153" s="11" t="s">
        <v>10</v>
      </c>
      <c r="C153" s="6">
        <f t="shared" si="72"/>
        <v>76774.570000000007</v>
      </c>
      <c r="D153" s="6">
        <v>4928.47</v>
      </c>
      <c r="E153" s="6">
        <v>6591.9</v>
      </c>
      <c r="F153" s="6">
        <v>7756.45</v>
      </c>
      <c r="G153" s="69">
        <v>13301.05</v>
      </c>
      <c r="H153" s="52">
        <v>17315.87</v>
      </c>
      <c r="I153" s="26">
        <v>15128.69</v>
      </c>
      <c r="J153" s="26">
        <v>11752.14</v>
      </c>
      <c r="K153" s="13"/>
    </row>
    <row r="154" spans="1:11" ht="47.25" x14ac:dyDescent="0.25">
      <c r="A154" s="7">
        <v>150</v>
      </c>
      <c r="B154" s="11" t="s">
        <v>110</v>
      </c>
      <c r="C154" s="6">
        <f t="shared" si="72"/>
        <v>837.9</v>
      </c>
      <c r="D154" s="6">
        <v>837.9</v>
      </c>
      <c r="E154" s="6">
        <v>0</v>
      </c>
      <c r="F154" s="6">
        <v>0</v>
      </c>
      <c r="G154" s="59">
        <v>0</v>
      </c>
      <c r="H154" s="24">
        <v>0</v>
      </c>
      <c r="I154" s="24">
        <v>0</v>
      </c>
      <c r="J154" s="24">
        <v>0</v>
      </c>
      <c r="K154" s="6" t="s">
        <v>107</v>
      </c>
    </row>
    <row r="155" spans="1:11" ht="15.75" x14ac:dyDescent="0.25">
      <c r="A155" s="7">
        <v>151</v>
      </c>
      <c r="B155" s="11" t="s">
        <v>26</v>
      </c>
      <c r="C155" s="6">
        <f t="shared" si="72"/>
        <v>837.9</v>
      </c>
      <c r="D155" s="6">
        <v>837.9</v>
      </c>
      <c r="E155" s="6">
        <v>0</v>
      </c>
      <c r="F155" s="6">
        <v>0</v>
      </c>
      <c r="G155" s="59">
        <v>0</v>
      </c>
      <c r="H155" s="24">
        <v>0</v>
      </c>
      <c r="I155" s="24">
        <v>0</v>
      </c>
      <c r="J155" s="24">
        <v>0</v>
      </c>
      <c r="K155" s="6"/>
    </row>
    <row r="156" spans="1:11" ht="15.75" x14ac:dyDescent="0.25">
      <c r="A156" s="7">
        <v>152</v>
      </c>
      <c r="B156" s="11" t="s">
        <v>25</v>
      </c>
      <c r="C156" s="6">
        <f t="shared" si="72"/>
        <v>0</v>
      </c>
      <c r="D156" s="6">
        <v>0</v>
      </c>
      <c r="E156" s="6">
        <v>0</v>
      </c>
      <c r="F156" s="6">
        <v>0</v>
      </c>
      <c r="G156" s="59">
        <v>0</v>
      </c>
      <c r="H156" s="24">
        <v>0</v>
      </c>
      <c r="I156" s="24">
        <v>0</v>
      </c>
      <c r="J156" s="24">
        <v>0</v>
      </c>
      <c r="K156" s="6"/>
    </row>
    <row r="157" spans="1:11" ht="63" x14ac:dyDescent="0.25">
      <c r="A157" s="7">
        <v>153</v>
      </c>
      <c r="B157" s="11" t="s">
        <v>111</v>
      </c>
      <c r="C157" s="6">
        <f t="shared" si="72"/>
        <v>150</v>
      </c>
      <c r="D157" s="6">
        <v>0</v>
      </c>
      <c r="E157" s="6">
        <v>150</v>
      </c>
      <c r="F157" s="6">
        <v>0</v>
      </c>
      <c r="G157" s="59">
        <v>0</v>
      </c>
      <c r="H157" s="24">
        <v>0</v>
      </c>
      <c r="I157" s="24">
        <v>0</v>
      </c>
      <c r="J157" s="24">
        <v>0</v>
      </c>
      <c r="K157" s="6" t="s">
        <v>112</v>
      </c>
    </row>
    <row r="158" spans="1:11" ht="15.75" x14ac:dyDescent="0.25">
      <c r="A158" s="7">
        <v>154</v>
      </c>
      <c r="B158" s="11" t="s">
        <v>25</v>
      </c>
      <c r="C158" s="6">
        <f t="shared" si="72"/>
        <v>150</v>
      </c>
      <c r="D158" s="6">
        <v>0</v>
      </c>
      <c r="E158" s="6">
        <v>150</v>
      </c>
      <c r="F158" s="6">
        <v>0</v>
      </c>
      <c r="G158" s="59">
        <v>0</v>
      </c>
      <c r="H158" s="24">
        <v>0</v>
      </c>
      <c r="I158" s="24">
        <v>0</v>
      </c>
      <c r="J158" s="24">
        <v>0</v>
      </c>
      <c r="K158" s="6"/>
    </row>
    <row r="159" spans="1:11" ht="47.25" x14ac:dyDescent="0.25">
      <c r="A159" s="7">
        <v>155</v>
      </c>
      <c r="B159" s="11" t="s">
        <v>113</v>
      </c>
      <c r="C159" s="6">
        <f t="shared" si="72"/>
        <v>32192.295999999998</v>
      </c>
      <c r="D159" s="6">
        <v>0</v>
      </c>
      <c r="E159" s="6">
        <v>0</v>
      </c>
      <c r="F159" s="6">
        <v>0</v>
      </c>
      <c r="G159" s="59">
        <f>G160</f>
        <v>4490.46</v>
      </c>
      <c r="H159" s="24">
        <f>H160</f>
        <v>18340.556</v>
      </c>
      <c r="I159" s="24">
        <f t="shared" ref="I159:J159" si="76">I160</f>
        <v>5944.84</v>
      </c>
      <c r="J159" s="24">
        <f t="shared" si="76"/>
        <v>3416.44</v>
      </c>
      <c r="K159" s="6" t="s">
        <v>114</v>
      </c>
    </row>
    <row r="160" spans="1:11" ht="15.75" x14ac:dyDescent="0.25">
      <c r="A160" s="7">
        <v>156</v>
      </c>
      <c r="B160" s="11" t="s">
        <v>25</v>
      </c>
      <c r="C160" s="6">
        <f t="shared" si="72"/>
        <v>32192.295999999998</v>
      </c>
      <c r="D160" s="6">
        <v>0</v>
      </c>
      <c r="E160" s="6">
        <v>0</v>
      </c>
      <c r="F160" s="6">
        <v>0</v>
      </c>
      <c r="G160" s="69">
        <v>4490.46</v>
      </c>
      <c r="H160" s="52">
        <v>18340.556</v>
      </c>
      <c r="I160" s="52">
        <v>5944.84</v>
      </c>
      <c r="J160" s="52">
        <v>3416.44</v>
      </c>
      <c r="K160" s="6"/>
    </row>
    <row r="161" spans="1:11" ht="15.75" x14ac:dyDescent="0.25">
      <c r="A161" s="7">
        <v>157</v>
      </c>
      <c r="B161" s="152" t="s">
        <v>115</v>
      </c>
      <c r="C161" s="153"/>
      <c r="D161" s="153"/>
      <c r="E161" s="153"/>
      <c r="F161" s="153"/>
      <c r="G161" s="153"/>
      <c r="H161" s="153"/>
      <c r="I161" s="153"/>
      <c r="J161" s="153"/>
      <c r="K161" s="5"/>
    </row>
    <row r="162" spans="1:11" ht="31.5" x14ac:dyDescent="0.25">
      <c r="A162" s="7">
        <v>158</v>
      </c>
      <c r="B162" s="11" t="s">
        <v>73</v>
      </c>
      <c r="C162" s="6">
        <f>SUM(D162:J162)</f>
        <v>268310.18900000001</v>
      </c>
      <c r="D162" s="6">
        <v>40874.76</v>
      </c>
      <c r="E162" s="6">
        <v>86993.91</v>
      </c>
      <c r="F162" s="6">
        <v>60817.39</v>
      </c>
      <c r="G162" s="59">
        <f>G165</f>
        <v>39491.129999999997</v>
      </c>
      <c r="H162" s="24">
        <f>H165</f>
        <v>11436.999</v>
      </c>
      <c r="I162" s="24">
        <f t="shared" ref="I162:J162" si="77">I165</f>
        <v>11346</v>
      </c>
      <c r="J162" s="24">
        <f t="shared" si="77"/>
        <v>17350</v>
      </c>
      <c r="K162" s="6" t="s">
        <v>7</v>
      </c>
    </row>
    <row r="163" spans="1:11" ht="15.75" x14ac:dyDescent="0.25">
      <c r="A163" s="7">
        <v>159</v>
      </c>
      <c r="B163" s="11" t="s">
        <v>12</v>
      </c>
      <c r="C163" s="6">
        <f>SUM(D163:J163)</f>
        <v>1437.2</v>
      </c>
      <c r="D163" s="6">
        <v>1437.2</v>
      </c>
      <c r="E163" s="6">
        <v>0</v>
      </c>
      <c r="F163" s="6">
        <v>0</v>
      </c>
      <c r="G163" s="59">
        <v>0</v>
      </c>
      <c r="H163" s="24">
        <v>0</v>
      </c>
      <c r="I163" s="24">
        <v>0</v>
      </c>
      <c r="J163" s="24">
        <v>0</v>
      </c>
      <c r="K163" s="6" t="s">
        <v>7</v>
      </c>
    </row>
    <row r="164" spans="1:11" ht="15.75" x14ac:dyDescent="0.25">
      <c r="A164" s="7">
        <v>160</v>
      </c>
      <c r="B164" s="11" t="s">
        <v>9</v>
      </c>
      <c r="C164" s="6">
        <f>SUM(D164:J164)</f>
        <v>3054.1</v>
      </c>
      <c r="D164" s="6">
        <v>3054.1</v>
      </c>
      <c r="E164" s="6">
        <v>0</v>
      </c>
      <c r="F164" s="6">
        <v>0</v>
      </c>
      <c r="G164" s="59">
        <v>0</v>
      </c>
      <c r="H164" s="24">
        <v>0</v>
      </c>
      <c r="I164" s="24">
        <v>0</v>
      </c>
      <c r="J164" s="24">
        <v>0</v>
      </c>
      <c r="K164" s="6" t="s">
        <v>7</v>
      </c>
    </row>
    <row r="165" spans="1:11" ht="15.75" x14ac:dyDescent="0.25">
      <c r="A165" s="7">
        <v>161</v>
      </c>
      <c r="B165" s="11" t="s">
        <v>10</v>
      </c>
      <c r="C165" s="6">
        <f>SUM(D165:J165)</f>
        <v>263818.88900000002</v>
      </c>
      <c r="D165" s="6">
        <v>36383.46</v>
      </c>
      <c r="E165" s="6">
        <v>86993.91</v>
      </c>
      <c r="F165" s="6">
        <v>60817.39</v>
      </c>
      <c r="G165" s="59">
        <f>G170+G188</f>
        <v>39491.129999999997</v>
      </c>
      <c r="H165" s="24">
        <f>H170+H188</f>
        <v>11436.999</v>
      </c>
      <c r="I165" s="24">
        <f t="shared" ref="I165:J165" si="78">I170+I188</f>
        <v>11346</v>
      </c>
      <c r="J165" s="24">
        <f t="shared" si="78"/>
        <v>17350</v>
      </c>
      <c r="K165" s="6" t="s">
        <v>7</v>
      </c>
    </row>
    <row r="166" spans="1:11" ht="15.75" x14ac:dyDescent="0.25">
      <c r="A166" s="7">
        <v>162</v>
      </c>
      <c r="B166" s="155" t="s">
        <v>87</v>
      </c>
      <c r="C166" s="156"/>
      <c r="D166" s="156"/>
      <c r="E166" s="156"/>
      <c r="F166" s="156"/>
      <c r="G166" s="156"/>
      <c r="H166" s="156"/>
      <c r="I166" s="156"/>
      <c r="J166" s="156"/>
      <c r="K166" s="5"/>
    </row>
    <row r="167" spans="1:11" ht="47.25" x14ac:dyDescent="0.25">
      <c r="A167" s="7">
        <v>163</v>
      </c>
      <c r="B167" s="49" t="s">
        <v>88</v>
      </c>
      <c r="C167" s="42">
        <f>SUM(D167:J167)</f>
        <v>94297.14</v>
      </c>
      <c r="D167" s="42">
        <v>10111.41</v>
      </c>
      <c r="E167" s="42">
        <v>58418.59</v>
      </c>
      <c r="F167" s="42">
        <v>24737.15</v>
      </c>
      <c r="G167" s="61">
        <v>1029.99</v>
      </c>
      <c r="H167" s="45">
        <f>H168+H169+H170</f>
        <v>0</v>
      </c>
      <c r="I167" s="45">
        <f t="shared" ref="I167:J167" si="79">I168+I169+I170</f>
        <v>0</v>
      </c>
      <c r="J167" s="45">
        <f t="shared" si="79"/>
        <v>0</v>
      </c>
      <c r="K167" s="6" t="s">
        <v>7</v>
      </c>
    </row>
    <row r="168" spans="1:11" ht="15.75" x14ac:dyDescent="0.25">
      <c r="A168" s="7">
        <v>164</v>
      </c>
      <c r="B168" s="49" t="s">
        <v>12</v>
      </c>
      <c r="C168" s="42">
        <f>SUM(D168:J168)</f>
        <v>1437.2</v>
      </c>
      <c r="D168" s="42">
        <v>1437.2</v>
      </c>
      <c r="E168" s="42">
        <v>0</v>
      </c>
      <c r="F168" s="42">
        <v>0</v>
      </c>
      <c r="G168" s="61">
        <v>0</v>
      </c>
      <c r="H168" s="45">
        <v>0</v>
      </c>
      <c r="I168" s="45">
        <v>0</v>
      </c>
      <c r="J168" s="45">
        <v>0</v>
      </c>
      <c r="K168" s="6" t="s">
        <v>7</v>
      </c>
    </row>
    <row r="169" spans="1:11" ht="15.75" x14ac:dyDescent="0.25">
      <c r="A169" s="7">
        <v>165</v>
      </c>
      <c r="B169" s="49" t="s">
        <v>63</v>
      </c>
      <c r="C169" s="42">
        <f>SUM(D169:J169)</f>
        <v>3054.1</v>
      </c>
      <c r="D169" s="42">
        <v>3054.1</v>
      </c>
      <c r="E169" s="42">
        <v>0</v>
      </c>
      <c r="F169" s="42">
        <v>0</v>
      </c>
      <c r="G169" s="61">
        <v>0</v>
      </c>
      <c r="H169" s="45">
        <v>0</v>
      </c>
      <c r="I169" s="45">
        <v>0</v>
      </c>
      <c r="J169" s="45">
        <v>0</v>
      </c>
      <c r="K169" s="6" t="s">
        <v>7</v>
      </c>
    </row>
    <row r="170" spans="1:11" ht="15.75" x14ac:dyDescent="0.25">
      <c r="A170" s="7">
        <v>166</v>
      </c>
      <c r="B170" s="49" t="s">
        <v>25</v>
      </c>
      <c r="C170" s="42">
        <f>SUM(D170:J170)</f>
        <v>89805.840000000011</v>
      </c>
      <c r="D170" s="42">
        <v>5620.11</v>
      </c>
      <c r="E170" s="42">
        <v>58418.59</v>
      </c>
      <c r="F170" s="42">
        <v>24737.15</v>
      </c>
      <c r="G170" s="61">
        <v>1029.99</v>
      </c>
      <c r="H170" s="45">
        <f>H175</f>
        <v>0</v>
      </c>
      <c r="I170" s="45">
        <f t="shared" ref="I170:J170" si="80">I175</f>
        <v>0</v>
      </c>
      <c r="J170" s="45">
        <f t="shared" si="80"/>
        <v>0</v>
      </c>
      <c r="K170" s="6" t="s">
        <v>7</v>
      </c>
    </row>
    <row r="171" spans="1:11" ht="15.75" x14ac:dyDescent="0.25">
      <c r="A171" s="7">
        <v>167</v>
      </c>
      <c r="B171" s="158" t="s">
        <v>89</v>
      </c>
      <c r="C171" s="159"/>
      <c r="D171" s="159"/>
      <c r="E171" s="159"/>
      <c r="F171" s="159"/>
      <c r="G171" s="159"/>
      <c r="H171" s="159"/>
      <c r="I171" s="159"/>
      <c r="J171" s="159"/>
      <c r="K171" s="5"/>
    </row>
    <row r="172" spans="1:11" ht="63" x14ac:dyDescent="0.25">
      <c r="A172" s="7">
        <v>168</v>
      </c>
      <c r="B172" s="14" t="s">
        <v>90</v>
      </c>
      <c r="C172" s="6">
        <f>SUM(D172:J172)</f>
        <v>94297.14</v>
      </c>
      <c r="D172" s="6">
        <v>10111.41</v>
      </c>
      <c r="E172" s="6">
        <v>58418.59</v>
      </c>
      <c r="F172" s="6">
        <v>24737.15</v>
      </c>
      <c r="G172" s="59">
        <v>1029.99</v>
      </c>
      <c r="H172" s="24">
        <f>SUM(H173:H175)</f>
        <v>0</v>
      </c>
      <c r="I172" s="24">
        <f t="shared" ref="I172:J172" si="81">SUM(I173:I175)</f>
        <v>0</v>
      </c>
      <c r="J172" s="24">
        <f t="shared" si="81"/>
        <v>0</v>
      </c>
      <c r="K172" s="6" t="s">
        <v>7</v>
      </c>
    </row>
    <row r="173" spans="1:11" ht="15.75" x14ac:dyDescent="0.25">
      <c r="A173" s="7">
        <v>169</v>
      </c>
      <c r="B173" s="14" t="s">
        <v>12</v>
      </c>
      <c r="C173" s="6">
        <v>1437.2</v>
      </c>
      <c r="D173" s="6">
        <v>1437.2</v>
      </c>
      <c r="E173" s="6">
        <v>0</v>
      </c>
      <c r="F173" s="6">
        <v>0</v>
      </c>
      <c r="G173" s="59">
        <v>0</v>
      </c>
      <c r="H173" s="24">
        <v>0</v>
      </c>
      <c r="I173" s="24">
        <v>0</v>
      </c>
      <c r="J173" s="24">
        <v>0</v>
      </c>
      <c r="K173" s="6" t="s">
        <v>7</v>
      </c>
    </row>
    <row r="174" spans="1:11" ht="15.75" x14ac:dyDescent="0.25">
      <c r="A174" s="7">
        <v>170</v>
      </c>
      <c r="B174" s="14" t="s">
        <v>63</v>
      </c>
      <c r="C174" s="6">
        <f>SUM(D174:J174)</f>
        <v>3054.1</v>
      </c>
      <c r="D174" s="6">
        <v>3054.1</v>
      </c>
      <c r="E174" s="6">
        <v>0</v>
      </c>
      <c r="F174" s="6">
        <v>0</v>
      </c>
      <c r="G174" s="59">
        <v>0</v>
      </c>
      <c r="H174" s="24">
        <v>0</v>
      </c>
      <c r="I174" s="24">
        <v>0</v>
      </c>
      <c r="J174" s="24">
        <v>0</v>
      </c>
      <c r="K174" s="6" t="s">
        <v>7</v>
      </c>
    </row>
    <row r="175" spans="1:11" ht="15.75" x14ac:dyDescent="0.25">
      <c r="A175" s="7">
        <v>171</v>
      </c>
      <c r="B175" s="14" t="s">
        <v>25</v>
      </c>
      <c r="C175" s="6">
        <f>SUM(D175:J175)</f>
        <v>89805.840000000011</v>
      </c>
      <c r="D175" s="6">
        <v>5620.11</v>
      </c>
      <c r="E175" s="6">
        <v>58418.59</v>
      </c>
      <c r="F175" s="6">
        <v>24737.15</v>
      </c>
      <c r="G175" s="59">
        <v>1029.99</v>
      </c>
      <c r="H175" s="24">
        <f>H177+H183</f>
        <v>0</v>
      </c>
      <c r="I175" s="24">
        <f t="shared" ref="I175:J175" si="82">I177+I183</f>
        <v>0</v>
      </c>
      <c r="J175" s="24">
        <f t="shared" si="82"/>
        <v>0</v>
      </c>
      <c r="K175" s="6" t="s">
        <v>7</v>
      </c>
    </row>
    <row r="176" spans="1:11" ht="47.25" x14ac:dyDescent="0.25">
      <c r="A176" s="7">
        <v>172</v>
      </c>
      <c r="B176" s="14" t="s">
        <v>116</v>
      </c>
      <c r="C176" s="6">
        <f>SUM(D176:J176)</f>
        <v>7922.61</v>
      </c>
      <c r="D176" s="6">
        <v>5620.11</v>
      </c>
      <c r="E176" s="6">
        <v>2228.91</v>
      </c>
      <c r="F176" s="12">
        <v>73.59</v>
      </c>
      <c r="G176" s="69">
        <v>0</v>
      </c>
      <c r="H176" s="26">
        <v>0</v>
      </c>
      <c r="I176" s="26">
        <v>0</v>
      </c>
      <c r="J176" s="26">
        <v>0</v>
      </c>
      <c r="K176" s="6" t="s">
        <v>117</v>
      </c>
    </row>
    <row r="177" spans="1:11" ht="15.75" x14ac:dyDescent="0.25">
      <c r="A177" s="7">
        <v>173</v>
      </c>
      <c r="B177" s="14" t="s">
        <v>25</v>
      </c>
      <c r="C177" s="6">
        <f>SUM(D177:J177)</f>
        <v>7922.61</v>
      </c>
      <c r="D177" s="6">
        <v>5620.11</v>
      </c>
      <c r="E177" s="6">
        <v>2228.91</v>
      </c>
      <c r="F177" s="12">
        <v>73.59</v>
      </c>
      <c r="G177" s="69">
        <v>0</v>
      </c>
      <c r="H177" s="26">
        <v>0</v>
      </c>
      <c r="I177" s="26">
        <v>0</v>
      </c>
      <c r="J177" s="26">
        <v>0</v>
      </c>
      <c r="K177" s="6"/>
    </row>
    <row r="178" spans="1:11" ht="63" x14ac:dyDescent="0.25">
      <c r="A178" s="7">
        <v>174</v>
      </c>
      <c r="B178" s="11" t="s">
        <v>118</v>
      </c>
      <c r="C178" s="6">
        <v>3054.1</v>
      </c>
      <c r="D178" s="6">
        <v>3054.1</v>
      </c>
      <c r="E178" s="6">
        <v>0</v>
      </c>
      <c r="F178" s="12">
        <v>0</v>
      </c>
      <c r="G178" s="69">
        <v>0</v>
      </c>
      <c r="H178" s="26">
        <v>0</v>
      </c>
      <c r="I178" s="26">
        <v>0</v>
      </c>
      <c r="J178" s="26">
        <v>0</v>
      </c>
      <c r="K178" s="6" t="s">
        <v>117</v>
      </c>
    </row>
    <row r="179" spans="1:11" ht="15.75" x14ac:dyDescent="0.25">
      <c r="A179" s="7">
        <v>175</v>
      </c>
      <c r="B179" s="11" t="s">
        <v>26</v>
      </c>
      <c r="C179" s="6">
        <v>3054.1</v>
      </c>
      <c r="D179" s="6">
        <v>3054.1</v>
      </c>
      <c r="E179" s="6">
        <v>0</v>
      </c>
      <c r="F179" s="12">
        <v>0</v>
      </c>
      <c r="G179" s="69">
        <v>0</v>
      </c>
      <c r="H179" s="26">
        <v>0</v>
      </c>
      <c r="I179" s="26">
        <v>0</v>
      </c>
      <c r="J179" s="26">
        <v>0</v>
      </c>
      <c r="K179" s="13"/>
    </row>
    <row r="180" spans="1:11" ht="252" x14ac:dyDescent="0.25">
      <c r="A180" s="7">
        <v>176</v>
      </c>
      <c r="B180" s="11" t="s">
        <v>119</v>
      </c>
      <c r="C180" s="6">
        <v>1437.2</v>
      </c>
      <c r="D180" s="6">
        <v>1437.2</v>
      </c>
      <c r="E180" s="6">
        <v>0</v>
      </c>
      <c r="F180" s="12">
        <v>0</v>
      </c>
      <c r="G180" s="69">
        <v>0</v>
      </c>
      <c r="H180" s="26">
        <v>0</v>
      </c>
      <c r="I180" s="26">
        <v>0</v>
      </c>
      <c r="J180" s="26">
        <v>0</v>
      </c>
      <c r="K180" s="6" t="s">
        <v>117</v>
      </c>
    </row>
    <row r="181" spans="1:11" ht="15.75" x14ac:dyDescent="0.25">
      <c r="A181" s="7">
        <v>177</v>
      </c>
      <c r="B181" s="11" t="s">
        <v>12</v>
      </c>
      <c r="C181" s="6">
        <v>1437.2</v>
      </c>
      <c r="D181" s="6">
        <v>1437.2</v>
      </c>
      <c r="E181" s="6">
        <v>0</v>
      </c>
      <c r="F181" s="12">
        <v>0</v>
      </c>
      <c r="G181" s="69">
        <v>0</v>
      </c>
      <c r="H181" s="26">
        <v>0</v>
      </c>
      <c r="I181" s="26">
        <v>0</v>
      </c>
      <c r="J181" s="26">
        <v>0</v>
      </c>
      <c r="K181" s="13"/>
    </row>
    <row r="182" spans="1:11" ht="63" x14ac:dyDescent="0.25">
      <c r="A182" s="7">
        <v>178</v>
      </c>
      <c r="B182" s="11" t="s">
        <v>120</v>
      </c>
      <c r="C182" s="6">
        <f>SUM(D182:J182)</f>
        <v>81883.23000000001</v>
      </c>
      <c r="D182" s="6">
        <v>0</v>
      </c>
      <c r="E182" s="6">
        <v>56189.68</v>
      </c>
      <c r="F182" s="12">
        <v>24663.56</v>
      </c>
      <c r="G182" s="69">
        <f>G183</f>
        <v>1029.99</v>
      </c>
      <c r="H182" s="26">
        <f>H183</f>
        <v>0</v>
      </c>
      <c r="I182" s="26">
        <f t="shared" ref="I182:J182" si="83">I183</f>
        <v>0</v>
      </c>
      <c r="J182" s="26">
        <f t="shared" si="83"/>
        <v>0</v>
      </c>
      <c r="K182" s="6" t="s">
        <v>121</v>
      </c>
    </row>
    <row r="183" spans="1:11" ht="15.75" x14ac:dyDescent="0.25">
      <c r="A183" s="7">
        <v>179</v>
      </c>
      <c r="B183" s="11" t="s">
        <v>25</v>
      </c>
      <c r="C183" s="6">
        <f>SUM(D183:J183)</f>
        <v>81883.23000000001</v>
      </c>
      <c r="D183" s="6">
        <v>0</v>
      </c>
      <c r="E183" s="6">
        <v>56189.68</v>
      </c>
      <c r="F183" s="12">
        <v>24663.56</v>
      </c>
      <c r="G183" s="69">
        <v>1029.99</v>
      </c>
      <c r="H183" s="26">
        <v>0</v>
      </c>
      <c r="I183" s="26">
        <v>0</v>
      </c>
      <c r="J183" s="26">
        <v>0</v>
      </c>
      <c r="K183" s="6"/>
    </row>
    <row r="184" spans="1:11" ht="15.75" x14ac:dyDescent="0.25">
      <c r="A184" s="7">
        <v>180</v>
      </c>
      <c r="B184" s="145" t="s">
        <v>99</v>
      </c>
      <c r="C184" s="146"/>
      <c r="D184" s="146"/>
      <c r="E184" s="146"/>
      <c r="F184" s="146"/>
      <c r="G184" s="146"/>
      <c r="H184" s="146"/>
      <c r="I184" s="146"/>
      <c r="J184" s="146"/>
      <c r="K184" s="5"/>
    </row>
    <row r="185" spans="1:11" ht="31.5" x14ac:dyDescent="0.25">
      <c r="A185" s="7">
        <v>181</v>
      </c>
      <c r="B185" s="39" t="s">
        <v>74</v>
      </c>
      <c r="C185" s="37">
        <f t="shared" ref="C185:C204" si="84">SUM(D185:J185)</f>
        <v>174013.049</v>
      </c>
      <c r="D185" s="37">
        <v>30763.35</v>
      </c>
      <c r="E185" s="37">
        <v>28575.32</v>
      </c>
      <c r="F185" s="37">
        <v>36080.239999999998</v>
      </c>
      <c r="G185" s="63">
        <f>G186+G187+G188</f>
        <v>38461.14</v>
      </c>
      <c r="H185" s="40">
        <f>H186+H187+H188</f>
        <v>11436.999</v>
      </c>
      <c r="I185" s="40">
        <f t="shared" ref="I185:J185" si="85">I186+I187+I188</f>
        <v>11346</v>
      </c>
      <c r="J185" s="40">
        <f t="shared" si="85"/>
        <v>17350</v>
      </c>
      <c r="K185" s="6" t="s">
        <v>7</v>
      </c>
    </row>
    <row r="186" spans="1:11" ht="15.75" x14ac:dyDescent="0.25">
      <c r="A186" s="7">
        <v>182</v>
      </c>
      <c r="B186" s="39" t="s">
        <v>12</v>
      </c>
      <c r="C186" s="37">
        <f t="shared" si="84"/>
        <v>0</v>
      </c>
      <c r="D186" s="37">
        <v>0</v>
      </c>
      <c r="E186" s="37">
        <v>0</v>
      </c>
      <c r="F186" s="37">
        <v>0</v>
      </c>
      <c r="G186" s="63">
        <v>0</v>
      </c>
      <c r="H186" s="40">
        <v>0</v>
      </c>
      <c r="I186" s="40">
        <v>0</v>
      </c>
      <c r="J186" s="40">
        <v>0</v>
      </c>
      <c r="K186" s="6" t="s">
        <v>7</v>
      </c>
    </row>
    <row r="187" spans="1:11" ht="15.75" x14ac:dyDescent="0.25">
      <c r="A187" s="7">
        <v>183</v>
      </c>
      <c r="B187" s="39" t="s">
        <v>9</v>
      </c>
      <c r="C187" s="37">
        <f t="shared" si="84"/>
        <v>0</v>
      </c>
      <c r="D187" s="37">
        <v>0</v>
      </c>
      <c r="E187" s="37">
        <v>0</v>
      </c>
      <c r="F187" s="37">
        <v>0</v>
      </c>
      <c r="G187" s="63">
        <v>0</v>
      </c>
      <c r="H187" s="40">
        <v>0</v>
      </c>
      <c r="I187" s="40">
        <v>0</v>
      </c>
      <c r="J187" s="40">
        <v>0</v>
      </c>
      <c r="K187" s="6" t="s">
        <v>7</v>
      </c>
    </row>
    <row r="188" spans="1:11" ht="15.75" x14ac:dyDescent="0.25">
      <c r="A188" s="7">
        <v>184</v>
      </c>
      <c r="B188" s="39" t="s">
        <v>10</v>
      </c>
      <c r="C188" s="37">
        <f t="shared" si="84"/>
        <v>174013.049</v>
      </c>
      <c r="D188" s="37">
        <v>30763.35</v>
      </c>
      <c r="E188" s="37">
        <v>28575.32</v>
      </c>
      <c r="F188" s="37">
        <v>36080.239999999998</v>
      </c>
      <c r="G188" s="63">
        <f>G190+G192+G194+G198+G200+G202+G204</f>
        <v>38461.14</v>
      </c>
      <c r="H188" s="40">
        <f>H190+H192+H194+H198+H200+H202+H204</f>
        <v>11436.999</v>
      </c>
      <c r="I188" s="40">
        <f t="shared" ref="I188:J188" si="86">I190+I192+I194+I198+I200+I202+I204</f>
        <v>11346</v>
      </c>
      <c r="J188" s="40">
        <f t="shared" si="86"/>
        <v>17350</v>
      </c>
      <c r="K188" s="6" t="s">
        <v>7</v>
      </c>
    </row>
    <row r="189" spans="1:11" ht="63" x14ac:dyDescent="0.25">
      <c r="A189" s="7">
        <v>185</v>
      </c>
      <c r="B189" s="11" t="s">
        <v>120</v>
      </c>
      <c r="C189" s="6">
        <f t="shared" si="84"/>
        <v>2167.3089999999997</v>
      </c>
      <c r="D189" s="6">
        <v>0</v>
      </c>
      <c r="E189" s="6">
        <v>0</v>
      </c>
      <c r="F189" s="12">
        <v>0</v>
      </c>
      <c r="G189" s="69">
        <f>G190</f>
        <v>2108.66</v>
      </c>
      <c r="H189" s="26">
        <f>H190</f>
        <v>58.649000000000001</v>
      </c>
      <c r="I189" s="26">
        <f t="shared" ref="I189:J189" si="87">I190</f>
        <v>0</v>
      </c>
      <c r="J189" s="26">
        <f t="shared" si="87"/>
        <v>0</v>
      </c>
      <c r="K189" s="6" t="s">
        <v>121</v>
      </c>
    </row>
    <row r="190" spans="1:11" ht="15.75" x14ac:dyDescent="0.25">
      <c r="A190" s="7">
        <v>186</v>
      </c>
      <c r="B190" s="11" t="s">
        <v>25</v>
      </c>
      <c r="C190" s="6">
        <f t="shared" si="84"/>
        <v>2167.3089999999997</v>
      </c>
      <c r="D190" s="6">
        <v>0</v>
      </c>
      <c r="E190" s="6">
        <v>0</v>
      </c>
      <c r="F190" s="12">
        <v>0</v>
      </c>
      <c r="G190" s="69">
        <v>2108.66</v>
      </c>
      <c r="H190" s="52">
        <v>58.649000000000001</v>
      </c>
      <c r="I190" s="75">
        <v>0</v>
      </c>
      <c r="J190" s="75">
        <v>0</v>
      </c>
      <c r="K190" s="6"/>
    </row>
    <row r="191" spans="1:11" ht="94.5" x14ac:dyDescent="0.25">
      <c r="A191" s="7">
        <v>187</v>
      </c>
      <c r="B191" s="11" t="s">
        <v>122</v>
      </c>
      <c r="C191" s="6">
        <f t="shared" si="84"/>
        <v>110321.14</v>
      </c>
      <c r="D191" s="6">
        <v>29381.49</v>
      </c>
      <c r="E191" s="6">
        <v>22760.47</v>
      </c>
      <c r="F191" s="6">
        <v>29146.59</v>
      </c>
      <c r="G191" s="59">
        <f>G192</f>
        <v>28732.59</v>
      </c>
      <c r="H191" s="24">
        <f>H192</f>
        <v>300</v>
      </c>
      <c r="I191" s="24">
        <f t="shared" ref="I191:J191" si="88">I192</f>
        <v>0</v>
      </c>
      <c r="J191" s="24">
        <f t="shared" si="88"/>
        <v>0</v>
      </c>
      <c r="K191" s="6" t="s">
        <v>123</v>
      </c>
    </row>
    <row r="192" spans="1:11" ht="15.75" x14ac:dyDescent="0.25">
      <c r="A192" s="7">
        <v>188</v>
      </c>
      <c r="B192" s="11" t="s">
        <v>10</v>
      </c>
      <c r="C192" s="6">
        <f t="shared" si="84"/>
        <v>110321.14</v>
      </c>
      <c r="D192" s="6">
        <v>29381.49</v>
      </c>
      <c r="E192" s="6">
        <v>22760.47</v>
      </c>
      <c r="F192" s="6">
        <v>29146.59</v>
      </c>
      <c r="G192" s="77">
        <v>28732.59</v>
      </c>
      <c r="H192" s="26">
        <v>300</v>
      </c>
      <c r="I192" s="26">
        <v>0</v>
      </c>
      <c r="J192" s="26">
        <v>0</v>
      </c>
      <c r="K192" s="6"/>
    </row>
    <row r="193" spans="1:11" ht="47.25" x14ac:dyDescent="0.25">
      <c r="A193" s="7">
        <v>189</v>
      </c>
      <c r="B193" s="11" t="s">
        <v>124</v>
      </c>
      <c r="C193" s="6">
        <f t="shared" si="84"/>
        <v>420.06</v>
      </c>
      <c r="D193" s="6">
        <v>0</v>
      </c>
      <c r="E193" s="15">
        <v>0</v>
      </c>
      <c r="F193" s="15">
        <v>49.33</v>
      </c>
      <c r="G193" s="70">
        <f>G194</f>
        <v>29.38</v>
      </c>
      <c r="H193" s="27">
        <f>H194</f>
        <v>141.35</v>
      </c>
      <c r="I193" s="27">
        <f t="shared" ref="I193:J193" si="89">I194</f>
        <v>100</v>
      </c>
      <c r="J193" s="27">
        <f t="shared" si="89"/>
        <v>100</v>
      </c>
      <c r="K193" s="6" t="s">
        <v>117</v>
      </c>
    </row>
    <row r="194" spans="1:11" ht="15.75" x14ac:dyDescent="0.25">
      <c r="A194" s="7">
        <v>190</v>
      </c>
      <c r="B194" s="11" t="s">
        <v>10</v>
      </c>
      <c r="C194" s="6">
        <f t="shared" si="84"/>
        <v>420.06</v>
      </c>
      <c r="D194" s="6">
        <v>0</v>
      </c>
      <c r="E194" s="15">
        <v>0</v>
      </c>
      <c r="F194" s="15">
        <v>49.33</v>
      </c>
      <c r="G194" s="78">
        <v>29.38</v>
      </c>
      <c r="H194" s="53">
        <v>141.35</v>
      </c>
      <c r="I194" s="84">
        <v>100</v>
      </c>
      <c r="J194" s="84">
        <v>100</v>
      </c>
      <c r="K194" s="6"/>
    </row>
    <row r="195" spans="1:11" ht="94.5" x14ac:dyDescent="0.25">
      <c r="A195" s="7">
        <v>191</v>
      </c>
      <c r="B195" s="11" t="s">
        <v>129</v>
      </c>
      <c r="C195" s="6">
        <f t="shared" si="84"/>
        <v>1156.81</v>
      </c>
      <c r="D195" s="6">
        <v>1156.81</v>
      </c>
      <c r="E195" s="6">
        <v>0</v>
      </c>
      <c r="F195" s="6">
        <v>0</v>
      </c>
      <c r="G195" s="59">
        <v>0</v>
      </c>
      <c r="H195" s="24">
        <f>H196</f>
        <v>0</v>
      </c>
      <c r="I195" s="24">
        <f t="shared" ref="I195:J195" si="90">I196</f>
        <v>0</v>
      </c>
      <c r="J195" s="24">
        <f t="shared" si="90"/>
        <v>0</v>
      </c>
      <c r="K195" s="6" t="s">
        <v>130</v>
      </c>
    </row>
    <row r="196" spans="1:11" ht="15.75" x14ac:dyDescent="0.25">
      <c r="A196" s="7">
        <v>192</v>
      </c>
      <c r="B196" s="11" t="s">
        <v>10</v>
      </c>
      <c r="C196" s="6">
        <f t="shared" si="84"/>
        <v>1156.81</v>
      </c>
      <c r="D196" s="6">
        <v>1156.81</v>
      </c>
      <c r="E196" s="6">
        <v>0</v>
      </c>
      <c r="F196" s="6">
        <v>0</v>
      </c>
      <c r="G196" s="59">
        <v>0</v>
      </c>
      <c r="H196" s="24">
        <v>0</v>
      </c>
      <c r="I196" s="24">
        <v>0</v>
      </c>
      <c r="J196" s="24">
        <v>0</v>
      </c>
      <c r="K196" s="6"/>
    </row>
    <row r="197" spans="1:11" ht="63" x14ac:dyDescent="0.25">
      <c r="A197" s="7">
        <v>193</v>
      </c>
      <c r="B197" s="11" t="s">
        <v>131</v>
      </c>
      <c r="C197" s="6">
        <f t="shared" si="84"/>
        <v>1829.36</v>
      </c>
      <c r="D197" s="6">
        <v>205.05</v>
      </c>
      <c r="E197" s="6">
        <v>148.85</v>
      </c>
      <c r="F197" s="6">
        <v>428</v>
      </c>
      <c r="G197" s="59">
        <f>G198</f>
        <v>247.46</v>
      </c>
      <c r="H197" s="24">
        <f>H198</f>
        <v>300</v>
      </c>
      <c r="I197" s="24">
        <f t="shared" ref="I197:J197" si="91">I198</f>
        <v>250</v>
      </c>
      <c r="J197" s="24">
        <f t="shared" si="91"/>
        <v>250</v>
      </c>
      <c r="K197" s="6" t="s">
        <v>132</v>
      </c>
    </row>
    <row r="198" spans="1:11" ht="15.75" x14ac:dyDescent="0.25">
      <c r="A198" s="7">
        <v>194</v>
      </c>
      <c r="B198" s="11" t="s">
        <v>10</v>
      </c>
      <c r="C198" s="6">
        <f t="shared" si="84"/>
        <v>1829.36</v>
      </c>
      <c r="D198" s="6">
        <v>205.05</v>
      </c>
      <c r="E198" s="6">
        <v>148.85</v>
      </c>
      <c r="F198" s="6">
        <v>428</v>
      </c>
      <c r="G198" s="69">
        <v>247.46</v>
      </c>
      <c r="H198" s="26">
        <v>300</v>
      </c>
      <c r="I198" s="26">
        <v>250</v>
      </c>
      <c r="J198" s="26">
        <v>250</v>
      </c>
      <c r="K198" s="6"/>
    </row>
    <row r="199" spans="1:11" ht="63" x14ac:dyDescent="0.25">
      <c r="A199" s="7">
        <v>195</v>
      </c>
      <c r="B199" s="11" t="s">
        <v>133</v>
      </c>
      <c r="C199" s="6">
        <f t="shared" si="84"/>
        <v>1222.23</v>
      </c>
      <c r="D199" s="6">
        <v>20</v>
      </c>
      <c r="E199" s="6">
        <v>129.4</v>
      </c>
      <c r="F199" s="6">
        <v>179.53</v>
      </c>
      <c r="G199" s="59">
        <f>G200</f>
        <v>193.3</v>
      </c>
      <c r="H199" s="24">
        <f t="shared" ref="H199:J199" si="92">H200</f>
        <v>500</v>
      </c>
      <c r="I199" s="24">
        <f t="shared" si="92"/>
        <v>200</v>
      </c>
      <c r="J199" s="24">
        <f t="shared" si="92"/>
        <v>0</v>
      </c>
      <c r="K199" s="6" t="s">
        <v>134</v>
      </c>
    </row>
    <row r="200" spans="1:11" ht="15.75" x14ac:dyDescent="0.25">
      <c r="A200" s="7">
        <v>196</v>
      </c>
      <c r="B200" s="11" t="s">
        <v>10</v>
      </c>
      <c r="C200" s="6">
        <f t="shared" si="84"/>
        <v>1222.23</v>
      </c>
      <c r="D200" s="6">
        <v>20</v>
      </c>
      <c r="E200" s="6">
        <v>129.4</v>
      </c>
      <c r="F200" s="6">
        <v>179.53</v>
      </c>
      <c r="G200" s="69">
        <v>193.3</v>
      </c>
      <c r="H200" s="26">
        <v>500</v>
      </c>
      <c r="I200" s="26">
        <v>200</v>
      </c>
      <c r="J200" s="26">
        <v>0</v>
      </c>
      <c r="K200" s="6"/>
    </row>
    <row r="201" spans="1:11" ht="78.75" x14ac:dyDescent="0.25">
      <c r="A201" s="7">
        <v>197</v>
      </c>
      <c r="B201" s="11" t="s">
        <v>135</v>
      </c>
      <c r="C201" s="6">
        <f t="shared" si="84"/>
        <v>28796.14</v>
      </c>
      <c r="D201" s="6">
        <v>0</v>
      </c>
      <c r="E201" s="6">
        <v>5536.6</v>
      </c>
      <c r="F201" s="6">
        <v>6276.79</v>
      </c>
      <c r="G201" s="59">
        <f>G202</f>
        <v>5449.75</v>
      </c>
      <c r="H201" s="24">
        <f t="shared" ref="H201:J201" si="93">H202</f>
        <v>4437</v>
      </c>
      <c r="I201" s="24">
        <f t="shared" si="93"/>
        <v>5096</v>
      </c>
      <c r="J201" s="24">
        <f t="shared" si="93"/>
        <v>2000</v>
      </c>
      <c r="K201" s="6" t="s">
        <v>136</v>
      </c>
    </row>
    <row r="202" spans="1:11" ht="15.75" x14ac:dyDescent="0.25">
      <c r="A202" s="7">
        <v>198</v>
      </c>
      <c r="B202" s="11" t="s">
        <v>10</v>
      </c>
      <c r="C202" s="6">
        <f t="shared" si="84"/>
        <v>28796.14</v>
      </c>
      <c r="D202" s="6">
        <v>0</v>
      </c>
      <c r="E202" s="6">
        <v>5536.6</v>
      </c>
      <c r="F202" s="6">
        <v>6276.79</v>
      </c>
      <c r="G202" s="77">
        <v>5449.75</v>
      </c>
      <c r="H202" s="26">
        <v>4437</v>
      </c>
      <c r="I202" s="26">
        <v>5096</v>
      </c>
      <c r="J202" s="26">
        <v>2000</v>
      </c>
      <c r="K202" s="6"/>
    </row>
    <row r="203" spans="1:11" ht="126" x14ac:dyDescent="0.25">
      <c r="A203" s="7">
        <v>199</v>
      </c>
      <c r="B203" s="56" t="s">
        <v>229</v>
      </c>
      <c r="C203" s="57">
        <f t="shared" si="84"/>
        <v>28100</v>
      </c>
      <c r="D203" s="57">
        <f>D204</f>
        <v>0</v>
      </c>
      <c r="E203" s="57">
        <f>E204</f>
        <v>0</v>
      </c>
      <c r="F203" s="57">
        <f>F204</f>
        <v>0</v>
      </c>
      <c r="G203" s="69">
        <f>G204</f>
        <v>1700</v>
      </c>
      <c r="H203" s="26">
        <f t="shared" ref="H203:J203" si="94">H204</f>
        <v>5700</v>
      </c>
      <c r="I203" s="26">
        <f t="shared" si="94"/>
        <v>5700</v>
      </c>
      <c r="J203" s="26">
        <f t="shared" si="94"/>
        <v>15000</v>
      </c>
      <c r="K203" s="57" t="s">
        <v>232</v>
      </c>
    </row>
    <row r="204" spans="1:11" ht="15.75" x14ac:dyDescent="0.25">
      <c r="A204" s="7">
        <v>200</v>
      </c>
      <c r="B204" s="56" t="s">
        <v>10</v>
      </c>
      <c r="C204" s="57">
        <f t="shared" si="84"/>
        <v>28100</v>
      </c>
      <c r="D204" s="57">
        <v>0</v>
      </c>
      <c r="E204" s="57">
        <v>0</v>
      </c>
      <c r="F204" s="57">
        <v>0</v>
      </c>
      <c r="G204" s="69">
        <v>1700</v>
      </c>
      <c r="H204" s="26">
        <v>5700</v>
      </c>
      <c r="I204" s="26">
        <v>5700</v>
      </c>
      <c r="J204" s="26">
        <v>15000</v>
      </c>
      <c r="K204" s="57"/>
    </row>
    <row r="205" spans="1:11" ht="15.75" x14ac:dyDescent="0.25">
      <c r="A205" s="7">
        <v>201</v>
      </c>
      <c r="B205" s="152" t="s">
        <v>137</v>
      </c>
      <c r="C205" s="153"/>
      <c r="D205" s="153"/>
      <c r="E205" s="153"/>
      <c r="F205" s="153"/>
      <c r="G205" s="153"/>
      <c r="H205" s="153"/>
      <c r="I205" s="153"/>
      <c r="J205" s="153"/>
      <c r="K205" s="5"/>
    </row>
    <row r="206" spans="1:11" ht="31.5" x14ac:dyDescent="0.25">
      <c r="A206" s="7">
        <v>202</v>
      </c>
      <c r="B206" s="11" t="s">
        <v>73</v>
      </c>
      <c r="C206" s="6">
        <f>SUM(D206:J206)</f>
        <v>1024449.3489199999</v>
      </c>
      <c r="D206" s="6">
        <v>157216.4</v>
      </c>
      <c r="E206" s="6">
        <v>126802.58</v>
      </c>
      <c r="F206" s="6">
        <v>235244.37</v>
      </c>
      <c r="G206" s="59">
        <f>SUM(G207:G209)</f>
        <v>140792.30999999997</v>
      </c>
      <c r="H206" s="24">
        <f t="shared" ref="H206:J206" si="95">SUM(H207:H209)</f>
        <v>212672.96891999998</v>
      </c>
      <c r="I206" s="24">
        <f t="shared" si="95"/>
        <v>75262.2</v>
      </c>
      <c r="J206" s="24">
        <f t="shared" si="95"/>
        <v>76458.52</v>
      </c>
      <c r="K206" s="6" t="s">
        <v>7</v>
      </c>
    </row>
    <row r="207" spans="1:11" ht="15.75" x14ac:dyDescent="0.25">
      <c r="A207" s="7">
        <v>203</v>
      </c>
      <c r="B207" s="11" t="s">
        <v>9</v>
      </c>
      <c r="C207" s="6">
        <f>SUM(D207:J207)</f>
        <v>139438.78999999998</v>
      </c>
      <c r="D207" s="6">
        <v>40982.199999999997</v>
      </c>
      <c r="E207" s="6">
        <v>3176.8</v>
      </c>
      <c r="F207" s="6">
        <v>83595.289999999994</v>
      </c>
      <c r="G207" s="59">
        <f>G224</f>
        <v>6498.8</v>
      </c>
      <c r="H207" s="24">
        <f t="shared" ref="H207:J209" si="96">H224</f>
        <v>1720.8</v>
      </c>
      <c r="I207" s="24">
        <f t="shared" si="96"/>
        <v>1727.8</v>
      </c>
      <c r="J207" s="24">
        <f t="shared" si="96"/>
        <v>1737.1</v>
      </c>
      <c r="K207" s="6" t="s">
        <v>7</v>
      </c>
    </row>
    <row r="208" spans="1:11" ht="15.75" x14ac:dyDescent="0.25">
      <c r="A208" s="7">
        <v>204</v>
      </c>
      <c r="B208" s="11" t="s">
        <v>10</v>
      </c>
      <c r="C208" s="6">
        <f>SUM(D208:J208)</f>
        <v>884722.47892000002</v>
      </c>
      <c r="D208" s="6">
        <v>116234.2</v>
      </c>
      <c r="E208" s="6">
        <v>123625.78</v>
      </c>
      <c r="F208" s="6">
        <v>151649.07999999999</v>
      </c>
      <c r="G208" s="59">
        <f>G225</f>
        <v>134005.43</v>
      </c>
      <c r="H208" s="24">
        <f>H214+H225</f>
        <v>210952.16892</v>
      </c>
      <c r="I208" s="24">
        <f t="shared" si="96"/>
        <v>73534.399999999994</v>
      </c>
      <c r="J208" s="24">
        <f t="shared" si="96"/>
        <v>74721.42</v>
      </c>
      <c r="K208" s="6" t="s">
        <v>7</v>
      </c>
    </row>
    <row r="209" spans="1:11" ht="31.5" x14ac:dyDescent="0.25">
      <c r="A209" s="7">
        <v>205</v>
      </c>
      <c r="B209" s="11" t="s">
        <v>225</v>
      </c>
      <c r="C209" s="6">
        <f>SUM(D209:J209)</f>
        <v>288.08</v>
      </c>
      <c r="D209" s="6" t="s">
        <v>244</v>
      </c>
      <c r="E209" s="6" t="s">
        <v>244</v>
      </c>
      <c r="F209" s="6" t="s">
        <v>244</v>
      </c>
      <c r="G209" s="59">
        <f>G226</f>
        <v>288.08</v>
      </c>
      <c r="H209" s="24">
        <f t="shared" ref="H209:I209" si="97">H226</f>
        <v>0</v>
      </c>
      <c r="I209" s="24">
        <f t="shared" si="97"/>
        <v>0</v>
      </c>
      <c r="J209" s="24">
        <f t="shared" si="96"/>
        <v>0</v>
      </c>
      <c r="K209" s="6"/>
    </row>
    <row r="210" spans="1:11" ht="15.75" x14ac:dyDescent="0.25">
      <c r="A210" s="7">
        <v>206</v>
      </c>
      <c r="B210" s="149" t="s">
        <v>87</v>
      </c>
      <c r="C210" s="164"/>
      <c r="D210" s="164"/>
      <c r="E210" s="164"/>
      <c r="F210" s="164"/>
      <c r="G210" s="164"/>
      <c r="H210" s="164"/>
      <c r="I210" s="164"/>
      <c r="J210" s="165"/>
      <c r="K210" s="6"/>
    </row>
    <row r="211" spans="1:11" ht="47.25" x14ac:dyDescent="0.25">
      <c r="A211" s="7">
        <v>207</v>
      </c>
      <c r="B211" s="86" t="s">
        <v>88</v>
      </c>
      <c r="C211" s="90">
        <f t="shared" ref="C211:C213" si="98">SUM(D211:J211)</f>
        <v>31942.6</v>
      </c>
      <c r="D211" s="6" t="s">
        <v>244</v>
      </c>
      <c r="E211" s="6" t="s">
        <v>244</v>
      </c>
      <c r="F211" s="6" t="s">
        <v>244</v>
      </c>
      <c r="G211" s="6" t="s">
        <v>244</v>
      </c>
      <c r="H211" s="94">
        <f>H212+H213+H214</f>
        <v>31942.6</v>
      </c>
      <c r="I211" s="94">
        <f t="shared" ref="I211:J211" si="99">I212+I213+I214</f>
        <v>0</v>
      </c>
      <c r="J211" s="94">
        <f t="shared" si="99"/>
        <v>0</v>
      </c>
      <c r="K211" s="6" t="s">
        <v>7</v>
      </c>
    </row>
    <row r="212" spans="1:11" ht="15.75" x14ac:dyDescent="0.25">
      <c r="A212" s="7">
        <v>208</v>
      </c>
      <c r="B212" s="86" t="s">
        <v>12</v>
      </c>
      <c r="C212" s="90">
        <f t="shared" si="98"/>
        <v>0</v>
      </c>
      <c r="D212" s="6" t="s">
        <v>244</v>
      </c>
      <c r="E212" s="6" t="s">
        <v>244</v>
      </c>
      <c r="F212" s="6" t="s">
        <v>244</v>
      </c>
      <c r="G212" s="6" t="s">
        <v>244</v>
      </c>
      <c r="H212" s="94">
        <f>H217</f>
        <v>0</v>
      </c>
      <c r="I212" s="94">
        <f t="shared" ref="I212:J214" si="100">I217</f>
        <v>0</v>
      </c>
      <c r="J212" s="94">
        <f t="shared" si="100"/>
        <v>0</v>
      </c>
      <c r="K212" s="6" t="s">
        <v>7</v>
      </c>
    </row>
    <row r="213" spans="1:11" ht="15.75" x14ac:dyDescent="0.25">
      <c r="A213" s="7">
        <v>209</v>
      </c>
      <c r="B213" s="86" t="s">
        <v>63</v>
      </c>
      <c r="C213" s="90">
        <f t="shared" si="98"/>
        <v>0</v>
      </c>
      <c r="D213" s="6" t="s">
        <v>244</v>
      </c>
      <c r="E213" s="6" t="s">
        <v>244</v>
      </c>
      <c r="F213" s="6" t="s">
        <v>244</v>
      </c>
      <c r="G213" s="6" t="s">
        <v>244</v>
      </c>
      <c r="H213" s="94">
        <f>H218</f>
        <v>0</v>
      </c>
      <c r="I213" s="94">
        <f t="shared" si="100"/>
        <v>0</v>
      </c>
      <c r="J213" s="94">
        <f t="shared" si="100"/>
        <v>0</v>
      </c>
      <c r="K213" s="6" t="s">
        <v>7</v>
      </c>
    </row>
    <row r="214" spans="1:11" ht="15.75" x14ac:dyDescent="0.25">
      <c r="A214" s="7">
        <v>210</v>
      </c>
      <c r="B214" s="86" t="s">
        <v>25</v>
      </c>
      <c r="C214" s="91">
        <f>SUM(D214:J214)</f>
        <v>31942.6</v>
      </c>
      <c r="D214" s="6" t="s">
        <v>244</v>
      </c>
      <c r="E214" s="6" t="s">
        <v>244</v>
      </c>
      <c r="F214" s="6" t="s">
        <v>244</v>
      </c>
      <c r="G214" s="6" t="s">
        <v>244</v>
      </c>
      <c r="H214" s="45">
        <f>H219</f>
        <v>31942.6</v>
      </c>
      <c r="I214" s="45">
        <f t="shared" si="100"/>
        <v>0</v>
      </c>
      <c r="J214" s="45">
        <f t="shared" si="100"/>
        <v>0</v>
      </c>
      <c r="K214" s="6" t="s">
        <v>7</v>
      </c>
    </row>
    <row r="215" spans="1:11" ht="15.75" x14ac:dyDescent="0.25">
      <c r="A215" s="7">
        <v>211</v>
      </c>
      <c r="B215" s="149" t="s">
        <v>243</v>
      </c>
      <c r="C215" s="164"/>
      <c r="D215" s="164"/>
      <c r="E215" s="164"/>
      <c r="F215" s="164"/>
      <c r="G215" s="164"/>
      <c r="H215" s="164"/>
      <c r="I215" s="164"/>
      <c r="J215" s="165"/>
      <c r="K215" s="6"/>
    </row>
    <row r="216" spans="1:11" ht="63" x14ac:dyDescent="0.25">
      <c r="A216" s="7">
        <v>212</v>
      </c>
      <c r="B216" s="88" t="s">
        <v>90</v>
      </c>
      <c r="C216" s="6">
        <f t="shared" ref="C216:C219" si="101">SUM(D216:J216)</f>
        <v>31942.6</v>
      </c>
      <c r="D216" s="6" t="s">
        <v>244</v>
      </c>
      <c r="E216" s="6" t="s">
        <v>244</v>
      </c>
      <c r="F216" s="6" t="s">
        <v>244</v>
      </c>
      <c r="G216" s="6" t="s">
        <v>244</v>
      </c>
      <c r="H216" s="89">
        <f>H217+H218+H219</f>
        <v>31942.6</v>
      </c>
      <c r="I216" s="89">
        <f t="shared" ref="I216:J216" si="102">I217+I218+I219</f>
        <v>0</v>
      </c>
      <c r="J216" s="89">
        <f t="shared" si="102"/>
        <v>0</v>
      </c>
      <c r="K216" s="6" t="s">
        <v>7</v>
      </c>
    </row>
    <row r="217" spans="1:11" ht="15.75" x14ac:dyDescent="0.25">
      <c r="A217" s="7">
        <v>213</v>
      </c>
      <c r="B217" s="88" t="s">
        <v>12</v>
      </c>
      <c r="C217" s="6">
        <f t="shared" si="101"/>
        <v>0</v>
      </c>
      <c r="D217" s="6" t="s">
        <v>244</v>
      </c>
      <c r="E217" s="6" t="s">
        <v>244</v>
      </c>
      <c r="F217" s="6" t="s">
        <v>244</v>
      </c>
      <c r="G217" s="6" t="s">
        <v>244</v>
      </c>
      <c r="H217" s="89">
        <v>0</v>
      </c>
      <c r="I217" s="89">
        <v>0</v>
      </c>
      <c r="J217" s="89">
        <v>0</v>
      </c>
      <c r="K217" s="6" t="s">
        <v>7</v>
      </c>
    </row>
    <row r="218" spans="1:11" ht="15.75" x14ac:dyDescent="0.25">
      <c r="A218" s="7">
        <v>214</v>
      </c>
      <c r="B218" s="88" t="s">
        <v>63</v>
      </c>
      <c r="C218" s="6">
        <f t="shared" si="101"/>
        <v>0</v>
      </c>
      <c r="D218" s="6" t="s">
        <v>244</v>
      </c>
      <c r="E218" s="6" t="s">
        <v>244</v>
      </c>
      <c r="F218" s="6" t="s">
        <v>244</v>
      </c>
      <c r="G218" s="6" t="s">
        <v>244</v>
      </c>
      <c r="H218" s="89">
        <v>0</v>
      </c>
      <c r="I218" s="89">
        <v>0</v>
      </c>
      <c r="J218" s="89">
        <v>0</v>
      </c>
      <c r="K218" s="6" t="s">
        <v>7</v>
      </c>
    </row>
    <row r="219" spans="1:11" ht="15.75" x14ac:dyDescent="0.25">
      <c r="A219" s="7">
        <v>215</v>
      </c>
      <c r="B219" s="14" t="s">
        <v>25</v>
      </c>
      <c r="C219" s="6">
        <f t="shared" si="101"/>
        <v>31942.6</v>
      </c>
      <c r="D219" s="6" t="s">
        <v>244</v>
      </c>
      <c r="E219" s="6" t="s">
        <v>244</v>
      </c>
      <c r="F219" s="6" t="s">
        <v>244</v>
      </c>
      <c r="G219" s="6" t="s">
        <v>244</v>
      </c>
      <c r="H219" s="24">
        <f>H221</f>
        <v>31942.6</v>
      </c>
      <c r="I219" s="24">
        <f t="shared" ref="I219:J219" si="103">I221</f>
        <v>0</v>
      </c>
      <c r="J219" s="24">
        <f t="shared" si="103"/>
        <v>0</v>
      </c>
      <c r="K219" s="6" t="s">
        <v>7</v>
      </c>
    </row>
    <row r="220" spans="1:11" ht="78.75" x14ac:dyDescent="0.25">
      <c r="A220" s="7">
        <v>216</v>
      </c>
      <c r="B220" s="14" t="s">
        <v>142</v>
      </c>
      <c r="C220" s="6">
        <f>SUM(D220:J220)</f>
        <v>31942.6</v>
      </c>
      <c r="D220" s="6" t="s">
        <v>244</v>
      </c>
      <c r="E220" s="6" t="s">
        <v>244</v>
      </c>
      <c r="F220" s="6" t="s">
        <v>244</v>
      </c>
      <c r="G220" s="6" t="s">
        <v>244</v>
      </c>
      <c r="H220" s="24">
        <f>H221</f>
        <v>31942.6</v>
      </c>
      <c r="I220" s="24">
        <f>I221</f>
        <v>0</v>
      </c>
      <c r="J220" s="24">
        <f>J221</f>
        <v>0</v>
      </c>
      <c r="K220" s="6" t="s">
        <v>143</v>
      </c>
    </row>
    <row r="221" spans="1:11" ht="15.75" x14ac:dyDescent="0.25">
      <c r="A221" s="7">
        <v>217</v>
      </c>
      <c r="B221" s="14" t="s">
        <v>10</v>
      </c>
      <c r="C221" s="6">
        <f>SUM(D221:J221)</f>
        <v>31942.6</v>
      </c>
      <c r="D221" s="6" t="s">
        <v>244</v>
      </c>
      <c r="E221" s="6" t="s">
        <v>244</v>
      </c>
      <c r="F221" s="6" t="s">
        <v>244</v>
      </c>
      <c r="G221" s="6" t="s">
        <v>244</v>
      </c>
      <c r="H221" s="24">
        <v>31942.6</v>
      </c>
      <c r="I221" s="24">
        <v>0</v>
      </c>
      <c r="J221" s="24">
        <v>0</v>
      </c>
      <c r="K221" s="6"/>
    </row>
    <row r="222" spans="1:11" ht="15.75" x14ac:dyDescent="0.25">
      <c r="A222" s="7">
        <v>218</v>
      </c>
      <c r="B222" s="145" t="s">
        <v>16</v>
      </c>
      <c r="C222" s="146"/>
      <c r="D222" s="146"/>
      <c r="E222" s="146"/>
      <c r="F222" s="146"/>
      <c r="G222" s="146"/>
      <c r="H222" s="146"/>
      <c r="I222" s="146"/>
      <c r="J222" s="146"/>
      <c r="K222" s="5"/>
    </row>
    <row r="223" spans="1:11" ht="31.5" x14ac:dyDescent="0.25">
      <c r="A223" s="7">
        <v>219</v>
      </c>
      <c r="B223" s="39" t="s">
        <v>103</v>
      </c>
      <c r="C223" s="37">
        <f t="shared" ref="C223:C257" si="104">SUM(D223:J223)</f>
        <v>992506.74891999993</v>
      </c>
      <c r="D223" s="37">
        <v>157216.4</v>
      </c>
      <c r="E223" s="37">
        <v>126802.58</v>
      </c>
      <c r="F223" s="37">
        <v>235244.37</v>
      </c>
      <c r="G223" s="63">
        <f>SUM(G224:G226)</f>
        <v>140792.30999999997</v>
      </c>
      <c r="H223" s="40">
        <f t="shared" ref="H223:J223" si="105">SUM(H224:H226)</f>
        <v>180730.36891999998</v>
      </c>
      <c r="I223" s="40">
        <f t="shared" si="105"/>
        <v>75262.2</v>
      </c>
      <c r="J223" s="40">
        <f t="shared" si="105"/>
        <v>76458.52</v>
      </c>
      <c r="K223" s="6" t="s">
        <v>7</v>
      </c>
    </row>
    <row r="224" spans="1:11" ht="15.75" x14ac:dyDescent="0.25">
      <c r="A224" s="7">
        <v>220</v>
      </c>
      <c r="B224" s="39" t="s">
        <v>9</v>
      </c>
      <c r="C224" s="37">
        <f t="shared" si="104"/>
        <v>139438.78999999998</v>
      </c>
      <c r="D224" s="37">
        <v>40982.199999999997</v>
      </c>
      <c r="E224" s="37">
        <v>3176.8</v>
      </c>
      <c r="F224" s="37">
        <v>83595.289999999994</v>
      </c>
      <c r="G224" s="63">
        <f>G251+G255</f>
        <v>6498.8</v>
      </c>
      <c r="H224" s="40">
        <f t="shared" ref="H224:J224" si="106">H251+H255</f>
        <v>1720.8</v>
      </c>
      <c r="I224" s="40">
        <f t="shared" si="106"/>
        <v>1727.8</v>
      </c>
      <c r="J224" s="40">
        <f t="shared" si="106"/>
        <v>1737.1</v>
      </c>
      <c r="K224" s="6" t="s">
        <v>7</v>
      </c>
    </row>
    <row r="225" spans="1:11" ht="15.75" x14ac:dyDescent="0.25">
      <c r="A225" s="7">
        <v>221</v>
      </c>
      <c r="B225" s="39" t="s">
        <v>10</v>
      </c>
      <c r="C225" s="37">
        <f t="shared" si="104"/>
        <v>852779.87892000005</v>
      </c>
      <c r="D225" s="37">
        <v>116234.2</v>
      </c>
      <c r="E225" s="37">
        <v>123625.78</v>
      </c>
      <c r="F225" s="37">
        <v>151649.07999999999</v>
      </c>
      <c r="G225" s="63">
        <f>G233+G235+G245+G247+G249+G253+G256</f>
        <v>134005.43</v>
      </c>
      <c r="H225" s="40">
        <f>H233+H235+H240+H245+H247+H249+H253+H256</f>
        <v>179009.56891999999</v>
      </c>
      <c r="I225" s="40">
        <f>I233+I235+I240+I245+I247+I249+I253+I256</f>
        <v>73534.399999999994</v>
      </c>
      <c r="J225" s="40">
        <f>J233+J235+J240+J245+J247+J249+J253+J256</f>
        <v>74721.42</v>
      </c>
      <c r="K225" s="6" t="s">
        <v>7</v>
      </c>
    </row>
    <row r="226" spans="1:11" ht="31.5" x14ac:dyDescent="0.25">
      <c r="A226" s="7">
        <v>222</v>
      </c>
      <c r="B226" s="11" t="s">
        <v>225</v>
      </c>
      <c r="C226" s="6">
        <f t="shared" si="104"/>
        <v>288.08</v>
      </c>
      <c r="D226" s="6"/>
      <c r="E226" s="6"/>
      <c r="F226" s="6"/>
      <c r="G226" s="59">
        <f>G257</f>
        <v>288.08</v>
      </c>
      <c r="H226" s="24">
        <f t="shared" ref="H226:J226" si="107">H257</f>
        <v>0</v>
      </c>
      <c r="I226" s="24">
        <f t="shared" si="107"/>
        <v>0</v>
      </c>
      <c r="J226" s="24">
        <f t="shared" si="107"/>
        <v>0</v>
      </c>
      <c r="K226" s="6"/>
    </row>
    <row r="227" spans="1:11" ht="63" x14ac:dyDescent="0.25">
      <c r="A227" s="7">
        <v>223</v>
      </c>
      <c r="B227" s="11" t="s">
        <v>138</v>
      </c>
      <c r="C227" s="6">
        <f t="shared" si="104"/>
        <v>0</v>
      </c>
      <c r="D227" s="6">
        <v>0</v>
      </c>
      <c r="E227" s="6">
        <v>0</v>
      </c>
      <c r="F227" s="6">
        <v>0</v>
      </c>
      <c r="G227" s="59">
        <v>0</v>
      </c>
      <c r="H227" s="24">
        <v>0</v>
      </c>
      <c r="I227" s="24">
        <v>0</v>
      </c>
      <c r="J227" s="24">
        <v>0</v>
      </c>
      <c r="K227" s="6" t="s">
        <v>139</v>
      </c>
    </row>
    <row r="228" spans="1:11" ht="15.75" x14ac:dyDescent="0.25">
      <c r="A228" s="7">
        <v>224</v>
      </c>
      <c r="B228" s="11" t="s">
        <v>26</v>
      </c>
      <c r="C228" s="6">
        <f t="shared" si="104"/>
        <v>0</v>
      </c>
      <c r="D228" s="6">
        <v>0</v>
      </c>
      <c r="E228" s="6">
        <v>0</v>
      </c>
      <c r="F228" s="6">
        <v>0</v>
      </c>
      <c r="G228" s="59">
        <v>0</v>
      </c>
      <c r="H228" s="24">
        <v>0</v>
      </c>
      <c r="I228" s="24">
        <v>0</v>
      </c>
      <c r="J228" s="24">
        <v>0</v>
      </c>
      <c r="K228" s="6"/>
    </row>
    <row r="229" spans="1:11" ht="15.75" x14ac:dyDescent="0.25">
      <c r="A229" s="7">
        <v>225</v>
      </c>
      <c r="B229" s="11" t="s">
        <v>25</v>
      </c>
      <c r="C229" s="6">
        <f t="shared" si="104"/>
        <v>0</v>
      </c>
      <c r="D229" s="6">
        <v>0</v>
      </c>
      <c r="E229" s="6">
        <v>0</v>
      </c>
      <c r="F229" s="6">
        <v>0</v>
      </c>
      <c r="G229" s="59">
        <v>0</v>
      </c>
      <c r="H229" s="24">
        <v>0</v>
      </c>
      <c r="I229" s="24">
        <v>0</v>
      </c>
      <c r="J229" s="24">
        <v>0</v>
      </c>
      <c r="K229" s="6"/>
    </row>
    <row r="230" spans="1:11" ht="94.5" x14ac:dyDescent="0.25">
      <c r="A230" s="7">
        <v>226</v>
      </c>
      <c r="B230" s="11" t="s">
        <v>140</v>
      </c>
      <c r="C230" s="6">
        <f t="shared" si="104"/>
        <v>0</v>
      </c>
      <c r="D230" s="6">
        <v>0</v>
      </c>
      <c r="E230" s="6">
        <v>0</v>
      </c>
      <c r="F230" s="6">
        <v>0</v>
      </c>
      <c r="G230" s="59">
        <v>0</v>
      </c>
      <c r="H230" s="24">
        <v>0</v>
      </c>
      <c r="I230" s="24">
        <v>0</v>
      </c>
      <c r="J230" s="24">
        <v>0</v>
      </c>
      <c r="K230" s="6" t="s">
        <v>139</v>
      </c>
    </row>
    <row r="231" spans="1:11" ht="15.75" x14ac:dyDescent="0.25">
      <c r="A231" s="7">
        <v>227</v>
      </c>
      <c r="B231" s="11" t="s">
        <v>26</v>
      </c>
      <c r="C231" s="6">
        <f t="shared" si="104"/>
        <v>0</v>
      </c>
      <c r="D231" s="6">
        <v>0</v>
      </c>
      <c r="E231" s="6">
        <v>0</v>
      </c>
      <c r="F231" s="6">
        <v>0</v>
      </c>
      <c r="G231" s="59">
        <v>0</v>
      </c>
      <c r="H231" s="24">
        <v>0</v>
      </c>
      <c r="I231" s="24">
        <v>0</v>
      </c>
      <c r="J231" s="24">
        <v>0</v>
      </c>
      <c r="K231" s="6"/>
    </row>
    <row r="232" spans="1:11" ht="110.25" x14ac:dyDescent="0.25">
      <c r="A232" s="7">
        <v>228</v>
      </c>
      <c r="B232" s="11" t="s">
        <v>141</v>
      </c>
      <c r="C232" s="6">
        <f t="shared" si="104"/>
        <v>5513.42</v>
      </c>
      <c r="D232" s="6">
        <v>1957.01</v>
      </c>
      <c r="E232" s="6">
        <v>1693.9</v>
      </c>
      <c r="F232" s="6">
        <v>1549</v>
      </c>
      <c r="G232" s="69">
        <f>G233</f>
        <v>313.51</v>
      </c>
      <c r="H232" s="24">
        <f t="shared" ref="H232:J232" si="108">H233</f>
        <v>0</v>
      </c>
      <c r="I232" s="24">
        <f t="shared" si="108"/>
        <v>0</v>
      </c>
      <c r="J232" s="24">
        <f t="shared" si="108"/>
        <v>0</v>
      </c>
      <c r="K232" s="6" t="s">
        <v>139</v>
      </c>
    </row>
    <row r="233" spans="1:11" ht="15.75" x14ac:dyDescent="0.25">
      <c r="A233" s="7">
        <v>229</v>
      </c>
      <c r="B233" s="11" t="s">
        <v>10</v>
      </c>
      <c r="C233" s="6">
        <f t="shared" si="104"/>
        <v>5513.42</v>
      </c>
      <c r="D233" s="6">
        <v>1957.01</v>
      </c>
      <c r="E233" s="6">
        <v>1693.9</v>
      </c>
      <c r="F233" s="6">
        <v>1549</v>
      </c>
      <c r="G233" s="69">
        <v>313.51</v>
      </c>
      <c r="H233" s="26">
        <v>0</v>
      </c>
      <c r="I233" s="26">
        <v>0</v>
      </c>
      <c r="J233" s="26">
        <v>0</v>
      </c>
      <c r="K233" s="13"/>
    </row>
    <row r="234" spans="1:11" ht="78.75" x14ac:dyDescent="0.25">
      <c r="A234" s="7">
        <v>230</v>
      </c>
      <c r="B234" s="11" t="s">
        <v>142</v>
      </c>
      <c r="C234" s="6">
        <f t="shared" si="104"/>
        <v>406737.27399999998</v>
      </c>
      <c r="D234" s="6">
        <v>53811.22</v>
      </c>
      <c r="E234" s="6">
        <v>59009.49</v>
      </c>
      <c r="F234" s="6">
        <v>82913.119999999995</v>
      </c>
      <c r="G234" s="69">
        <f>G235</f>
        <v>53654.64</v>
      </c>
      <c r="H234" s="26">
        <f t="shared" ref="H234:J234" si="109">H235</f>
        <v>96718.804000000004</v>
      </c>
      <c r="I234" s="26">
        <f t="shared" si="109"/>
        <v>30315</v>
      </c>
      <c r="J234" s="26">
        <f t="shared" si="109"/>
        <v>30315</v>
      </c>
      <c r="K234" s="6" t="s">
        <v>143</v>
      </c>
    </row>
    <row r="235" spans="1:11" ht="15.75" x14ac:dyDescent="0.25">
      <c r="A235" s="7">
        <v>231</v>
      </c>
      <c r="B235" s="11" t="s">
        <v>10</v>
      </c>
      <c r="C235" s="6">
        <f t="shared" si="104"/>
        <v>406737.27399999998</v>
      </c>
      <c r="D235" s="6">
        <v>53811.22</v>
      </c>
      <c r="E235" s="6">
        <v>59009.49</v>
      </c>
      <c r="F235" s="6">
        <v>82913.119999999995</v>
      </c>
      <c r="G235" s="69">
        <v>53654.64</v>
      </c>
      <c r="H235" s="52">
        <v>96718.804000000004</v>
      </c>
      <c r="I235" s="26">
        <v>30315</v>
      </c>
      <c r="J235" s="26">
        <v>30315</v>
      </c>
      <c r="K235" s="6"/>
    </row>
    <row r="236" spans="1:11" ht="94.5" x14ac:dyDescent="0.25">
      <c r="A236" s="7">
        <v>232</v>
      </c>
      <c r="B236" s="11" t="s">
        <v>144</v>
      </c>
      <c r="C236" s="6">
        <f t="shared" si="104"/>
        <v>120353.49</v>
      </c>
      <c r="D236" s="6">
        <v>38469.800000000003</v>
      </c>
      <c r="E236" s="6">
        <v>0</v>
      </c>
      <c r="F236" s="6">
        <v>81883.69</v>
      </c>
      <c r="G236" s="59">
        <v>0</v>
      </c>
      <c r="H236" s="24">
        <v>0</v>
      </c>
      <c r="I236" s="24">
        <v>0</v>
      </c>
      <c r="J236" s="24">
        <v>0</v>
      </c>
      <c r="K236" s="6" t="s">
        <v>143</v>
      </c>
    </row>
    <row r="237" spans="1:11" ht="15.75" x14ac:dyDescent="0.25">
      <c r="A237" s="7">
        <v>233</v>
      </c>
      <c r="B237" s="11" t="s">
        <v>26</v>
      </c>
      <c r="C237" s="6">
        <f t="shared" si="104"/>
        <v>115469.8</v>
      </c>
      <c r="D237" s="6">
        <v>38469.800000000003</v>
      </c>
      <c r="E237" s="6">
        <v>0</v>
      </c>
      <c r="F237" s="6">
        <v>77000</v>
      </c>
      <c r="G237" s="59">
        <v>0</v>
      </c>
      <c r="H237" s="24">
        <v>0</v>
      </c>
      <c r="I237" s="24">
        <v>0</v>
      </c>
      <c r="J237" s="24">
        <v>0</v>
      </c>
      <c r="K237" s="6"/>
    </row>
    <row r="238" spans="1:11" ht="15.75" x14ac:dyDescent="0.25">
      <c r="A238" s="7">
        <v>234</v>
      </c>
      <c r="B238" s="11" t="s">
        <v>25</v>
      </c>
      <c r="C238" s="6">
        <f t="shared" si="104"/>
        <v>4883.6899999999996</v>
      </c>
      <c r="D238" s="6">
        <v>0</v>
      </c>
      <c r="E238" s="6">
        <v>0</v>
      </c>
      <c r="F238" s="6">
        <v>4883.6899999999996</v>
      </c>
      <c r="G238" s="59">
        <v>0</v>
      </c>
      <c r="H238" s="24">
        <v>0</v>
      </c>
      <c r="I238" s="24">
        <v>0</v>
      </c>
      <c r="J238" s="24">
        <v>0</v>
      </c>
      <c r="K238" s="6"/>
    </row>
    <row r="239" spans="1:11" ht="141.75" x14ac:dyDescent="0.25">
      <c r="A239" s="7">
        <v>235</v>
      </c>
      <c r="B239" s="11" t="s">
        <v>145</v>
      </c>
      <c r="C239" s="6">
        <f t="shared" si="104"/>
        <v>7444.29</v>
      </c>
      <c r="D239" s="6">
        <v>2512.42</v>
      </c>
      <c r="E239" s="6">
        <v>2581.87</v>
      </c>
      <c r="F239" s="6">
        <v>0</v>
      </c>
      <c r="G239" s="59">
        <f>G240</f>
        <v>0</v>
      </c>
      <c r="H239" s="24">
        <f t="shared" ref="H239:J239" si="110">H240</f>
        <v>0</v>
      </c>
      <c r="I239" s="24">
        <f t="shared" si="110"/>
        <v>2350</v>
      </c>
      <c r="J239" s="24">
        <f t="shared" si="110"/>
        <v>0</v>
      </c>
      <c r="K239" s="6" t="s">
        <v>146</v>
      </c>
    </row>
    <row r="240" spans="1:11" ht="15.75" x14ac:dyDescent="0.25">
      <c r="A240" s="7">
        <v>236</v>
      </c>
      <c r="B240" s="11" t="s">
        <v>10</v>
      </c>
      <c r="C240" s="6">
        <f t="shared" si="104"/>
        <v>7444.29</v>
      </c>
      <c r="D240" s="6">
        <v>2512.42</v>
      </c>
      <c r="E240" s="6">
        <v>2581.87</v>
      </c>
      <c r="F240" s="6">
        <v>0</v>
      </c>
      <c r="G240" s="69">
        <v>0</v>
      </c>
      <c r="H240" s="26">
        <v>0</v>
      </c>
      <c r="I240" s="26">
        <v>2350</v>
      </c>
      <c r="J240" s="26">
        <v>0</v>
      </c>
      <c r="K240" s="6"/>
    </row>
    <row r="241" spans="1:11" ht="15.75" x14ac:dyDescent="0.25">
      <c r="A241" s="7">
        <v>237</v>
      </c>
      <c r="B241" s="11" t="s">
        <v>26</v>
      </c>
      <c r="C241" s="6">
        <f t="shared" si="104"/>
        <v>0</v>
      </c>
      <c r="D241" s="6">
        <v>0</v>
      </c>
      <c r="E241" s="6">
        <v>0</v>
      </c>
      <c r="F241" s="6">
        <v>0</v>
      </c>
      <c r="G241" s="59">
        <v>0</v>
      </c>
      <c r="H241" s="24">
        <v>0</v>
      </c>
      <c r="I241" s="24">
        <v>0</v>
      </c>
      <c r="J241" s="24">
        <v>0</v>
      </c>
      <c r="K241" s="6"/>
    </row>
    <row r="242" spans="1:11" ht="157.5" x14ac:dyDescent="0.25">
      <c r="A242" s="7">
        <v>238</v>
      </c>
      <c r="B242" s="11" t="s">
        <v>147</v>
      </c>
      <c r="C242" s="6">
        <f t="shared" si="104"/>
        <v>5094.3</v>
      </c>
      <c r="D242" s="6">
        <v>2512.4</v>
      </c>
      <c r="E242" s="6">
        <v>2581.9</v>
      </c>
      <c r="F242" s="6">
        <v>0</v>
      </c>
      <c r="G242" s="59">
        <v>0</v>
      </c>
      <c r="H242" s="24">
        <v>0</v>
      </c>
      <c r="I242" s="24">
        <v>0</v>
      </c>
      <c r="J242" s="24">
        <v>0</v>
      </c>
      <c r="K242" s="6" t="s">
        <v>146</v>
      </c>
    </row>
    <row r="243" spans="1:11" ht="15.75" x14ac:dyDescent="0.25">
      <c r="A243" s="7">
        <v>239</v>
      </c>
      <c r="B243" s="11" t="s">
        <v>63</v>
      </c>
      <c r="C243" s="6">
        <f t="shared" si="104"/>
        <v>5094.3</v>
      </c>
      <c r="D243" s="6">
        <v>2512.4</v>
      </c>
      <c r="E243" s="6">
        <v>2581.9</v>
      </c>
      <c r="F243" s="6">
        <v>0</v>
      </c>
      <c r="G243" s="59">
        <v>0</v>
      </c>
      <c r="H243" s="24">
        <v>0</v>
      </c>
      <c r="I243" s="24">
        <v>0</v>
      </c>
      <c r="J243" s="24">
        <v>0</v>
      </c>
      <c r="K243" s="6"/>
    </row>
    <row r="244" spans="1:11" ht="78.75" x14ac:dyDescent="0.25">
      <c r="A244" s="7">
        <v>240</v>
      </c>
      <c r="B244" s="11" t="s">
        <v>149</v>
      </c>
      <c r="C244" s="6">
        <f t="shared" si="104"/>
        <v>140806.64816000001</v>
      </c>
      <c r="D244" s="6">
        <v>27870.2</v>
      </c>
      <c r="E244" s="6">
        <v>26615.79</v>
      </c>
      <c r="F244" s="6">
        <v>25262.33</v>
      </c>
      <c r="G244" s="59">
        <f>G245</f>
        <v>26396.53</v>
      </c>
      <c r="H244" s="26">
        <f t="shared" ref="H244:J244" si="111">H245</f>
        <v>26780.868160000002</v>
      </c>
      <c r="I244" s="26">
        <f t="shared" si="111"/>
        <v>2880.93</v>
      </c>
      <c r="J244" s="26">
        <f t="shared" si="111"/>
        <v>5000</v>
      </c>
      <c r="K244" s="6" t="s">
        <v>150</v>
      </c>
    </row>
    <row r="245" spans="1:11" ht="15.75" x14ac:dyDescent="0.25">
      <c r="A245" s="7">
        <v>241</v>
      </c>
      <c r="B245" s="11" t="s">
        <v>10</v>
      </c>
      <c r="C245" s="6">
        <f t="shared" si="104"/>
        <v>140806.64816000001</v>
      </c>
      <c r="D245" s="6">
        <v>27870.2</v>
      </c>
      <c r="E245" s="6">
        <v>26615.79</v>
      </c>
      <c r="F245" s="6">
        <v>25262.33</v>
      </c>
      <c r="G245" s="77">
        <v>26396.53</v>
      </c>
      <c r="H245" s="26">
        <v>26780.868160000002</v>
      </c>
      <c r="I245" s="26">
        <v>2880.93</v>
      </c>
      <c r="J245" s="26">
        <v>5000</v>
      </c>
      <c r="K245" s="6"/>
    </row>
    <row r="246" spans="1:11" ht="63" x14ac:dyDescent="0.25">
      <c r="A246" s="7">
        <v>242</v>
      </c>
      <c r="B246" s="11" t="s">
        <v>151</v>
      </c>
      <c r="C246" s="6">
        <f t="shared" si="104"/>
        <v>83004.144919999992</v>
      </c>
      <c r="D246" s="6">
        <v>8377.58</v>
      </c>
      <c r="E246" s="6">
        <v>9832.2800000000007</v>
      </c>
      <c r="F246" s="6">
        <v>15241.46</v>
      </c>
      <c r="G246" s="59">
        <f>G247</f>
        <v>20134.63</v>
      </c>
      <c r="H246" s="26">
        <f t="shared" ref="H246:J246" si="112">H247</f>
        <v>19418.194920000002</v>
      </c>
      <c r="I246" s="26">
        <f t="shared" si="112"/>
        <v>5000</v>
      </c>
      <c r="J246" s="26">
        <f t="shared" si="112"/>
        <v>5000</v>
      </c>
      <c r="K246" s="6" t="s">
        <v>152</v>
      </c>
    </row>
    <row r="247" spans="1:11" ht="15.75" x14ac:dyDescent="0.25">
      <c r="A247" s="7">
        <v>243</v>
      </c>
      <c r="B247" s="11" t="s">
        <v>10</v>
      </c>
      <c r="C247" s="6">
        <f t="shared" si="104"/>
        <v>83004.144919999992</v>
      </c>
      <c r="D247" s="6">
        <v>8377.58</v>
      </c>
      <c r="E247" s="6">
        <v>9832.2800000000007</v>
      </c>
      <c r="F247" s="6">
        <v>15241.46</v>
      </c>
      <c r="G247" s="77">
        <v>20134.63</v>
      </c>
      <c r="H247" s="52">
        <v>19418.194920000002</v>
      </c>
      <c r="I247" s="26">
        <v>5000</v>
      </c>
      <c r="J247" s="26">
        <v>5000</v>
      </c>
      <c r="K247" s="13"/>
    </row>
    <row r="248" spans="1:11" ht="78.75" x14ac:dyDescent="0.25">
      <c r="A248" s="7">
        <v>244</v>
      </c>
      <c r="B248" s="11" t="s">
        <v>153</v>
      </c>
      <c r="C248" s="6">
        <f t="shared" si="104"/>
        <v>199742.46184</v>
      </c>
      <c r="D248" s="6">
        <v>21705.77</v>
      </c>
      <c r="E248" s="6">
        <v>23892.45</v>
      </c>
      <c r="F248" s="12">
        <v>26683.17</v>
      </c>
      <c r="G248" s="59">
        <f>G249</f>
        <v>28074.48</v>
      </c>
      <c r="H248" s="24">
        <f t="shared" ref="H248:J248" si="113">H249</f>
        <v>31991.701840000002</v>
      </c>
      <c r="I248" s="26">
        <f t="shared" si="113"/>
        <v>32988.47</v>
      </c>
      <c r="J248" s="26">
        <f t="shared" si="113"/>
        <v>34406.42</v>
      </c>
      <c r="K248" s="6" t="s">
        <v>154</v>
      </c>
    </row>
    <row r="249" spans="1:11" ht="15.75" x14ac:dyDescent="0.25">
      <c r="A249" s="7">
        <v>245</v>
      </c>
      <c r="B249" s="11" t="s">
        <v>10</v>
      </c>
      <c r="C249" s="6">
        <f t="shared" si="104"/>
        <v>199742.46184</v>
      </c>
      <c r="D249" s="6">
        <v>21705.77</v>
      </c>
      <c r="E249" s="6">
        <v>23892.45</v>
      </c>
      <c r="F249" s="12">
        <v>26683.17</v>
      </c>
      <c r="G249" s="77">
        <v>28074.48</v>
      </c>
      <c r="H249" s="52">
        <v>31991.701840000002</v>
      </c>
      <c r="I249" s="26">
        <v>32988.47</v>
      </c>
      <c r="J249" s="26">
        <v>34406.42</v>
      </c>
      <c r="K249" s="6"/>
    </row>
    <row r="250" spans="1:11" ht="126" x14ac:dyDescent="0.25">
      <c r="A250" s="7">
        <v>246</v>
      </c>
      <c r="B250" s="11" t="s">
        <v>155</v>
      </c>
      <c r="C250" s="6">
        <f t="shared" si="104"/>
        <v>9208.5</v>
      </c>
      <c r="D250" s="6">
        <v>0</v>
      </c>
      <c r="E250" s="6">
        <v>594.9</v>
      </c>
      <c r="F250" s="6">
        <v>1711.6</v>
      </c>
      <c r="G250" s="59">
        <v>1716.3</v>
      </c>
      <c r="H250" s="24">
        <f>H251</f>
        <v>1720.8</v>
      </c>
      <c r="I250" s="24">
        <f>I251</f>
        <v>1727.8</v>
      </c>
      <c r="J250" s="24">
        <f>J251</f>
        <v>1737.1</v>
      </c>
      <c r="K250" s="6" t="s">
        <v>156</v>
      </c>
    </row>
    <row r="251" spans="1:11" ht="15.75" x14ac:dyDescent="0.25">
      <c r="A251" s="7">
        <v>247</v>
      </c>
      <c r="B251" s="11" t="s">
        <v>63</v>
      </c>
      <c r="C251" s="6">
        <f t="shared" si="104"/>
        <v>9208.5</v>
      </c>
      <c r="D251" s="6">
        <v>0</v>
      </c>
      <c r="E251" s="6">
        <v>594.9</v>
      </c>
      <c r="F251" s="6">
        <v>1711.6</v>
      </c>
      <c r="G251" s="59">
        <v>1716.3</v>
      </c>
      <c r="H251" s="26">
        <v>1720.8</v>
      </c>
      <c r="I251" s="26">
        <v>1727.8</v>
      </c>
      <c r="J251" s="26">
        <v>1737.1</v>
      </c>
      <c r="K251" s="6"/>
    </row>
    <row r="252" spans="1:11" ht="63" x14ac:dyDescent="0.25">
      <c r="A252" s="7">
        <v>248</v>
      </c>
      <c r="B252" s="16" t="s">
        <v>234</v>
      </c>
      <c r="C252" s="6">
        <f t="shared" si="104"/>
        <v>1815</v>
      </c>
      <c r="D252" s="6">
        <v>0</v>
      </c>
      <c r="E252" s="6">
        <v>0</v>
      </c>
      <c r="F252" s="6">
        <v>0</v>
      </c>
      <c r="G252" s="59">
        <f>G253</f>
        <v>15</v>
      </c>
      <c r="H252" s="24">
        <f t="shared" ref="H252:J252" si="114">H253</f>
        <v>1800</v>
      </c>
      <c r="I252" s="24">
        <f t="shared" si="114"/>
        <v>0</v>
      </c>
      <c r="J252" s="24">
        <f t="shared" si="114"/>
        <v>0</v>
      </c>
      <c r="K252" s="6" t="s">
        <v>158</v>
      </c>
    </row>
    <row r="253" spans="1:11" ht="15.75" x14ac:dyDescent="0.25">
      <c r="A253" s="7">
        <v>249</v>
      </c>
      <c r="B253" s="16" t="s">
        <v>25</v>
      </c>
      <c r="C253" s="6">
        <f t="shared" si="104"/>
        <v>1815</v>
      </c>
      <c r="D253" s="6">
        <v>0</v>
      </c>
      <c r="E253" s="6">
        <v>0</v>
      </c>
      <c r="F253" s="6">
        <v>0</v>
      </c>
      <c r="G253" s="76">
        <v>15</v>
      </c>
      <c r="H253" s="26">
        <v>1800</v>
      </c>
      <c r="I253" s="26">
        <v>0</v>
      </c>
      <c r="J253" s="26">
        <v>0</v>
      </c>
      <c r="K253" s="6"/>
    </row>
    <row r="254" spans="1:11" ht="78.75" x14ac:dyDescent="0.25">
      <c r="A254" s="7">
        <v>250</v>
      </c>
      <c r="B254" s="11" t="s">
        <v>235</v>
      </c>
      <c r="C254" s="6">
        <f t="shared" si="104"/>
        <v>12787.22</v>
      </c>
      <c r="D254" s="6">
        <v>0</v>
      </c>
      <c r="E254" s="6">
        <v>0</v>
      </c>
      <c r="F254" s="6">
        <v>0</v>
      </c>
      <c r="G254" s="59">
        <f>G255+G256+G257</f>
        <v>10487.22</v>
      </c>
      <c r="H254" s="24">
        <f t="shared" ref="H254:J254" si="115">H255+H256+H257</f>
        <v>2300</v>
      </c>
      <c r="I254" s="24">
        <f t="shared" si="115"/>
        <v>0</v>
      </c>
      <c r="J254" s="24">
        <f t="shared" si="115"/>
        <v>0</v>
      </c>
      <c r="K254" s="6" t="s">
        <v>228</v>
      </c>
    </row>
    <row r="255" spans="1:11" ht="15.75" x14ac:dyDescent="0.25">
      <c r="A255" s="7">
        <v>251</v>
      </c>
      <c r="B255" s="11" t="s">
        <v>63</v>
      </c>
      <c r="C255" s="6">
        <f t="shared" si="104"/>
        <v>4782.5</v>
      </c>
      <c r="D255" s="6">
        <v>0</v>
      </c>
      <c r="E255" s="6">
        <v>0</v>
      </c>
      <c r="F255" s="6">
        <v>0</v>
      </c>
      <c r="G255" s="69">
        <v>4782.5</v>
      </c>
      <c r="H255" s="26">
        <v>0</v>
      </c>
      <c r="I255" s="26">
        <v>0</v>
      </c>
      <c r="J255" s="26">
        <v>0</v>
      </c>
      <c r="K255" s="6"/>
    </row>
    <row r="256" spans="1:11" ht="15.75" x14ac:dyDescent="0.25">
      <c r="A256" s="7">
        <v>252</v>
      </c>
      <c r="B256" s="11" t="s">
        <v>25</v>
      </c>
      <c r="C256" s="6">
        <f t="shared" si="104"/>
        <v>7716.64</v>
      </c>
      <c r="D256" s="6">
        <v>0</v>
      </c>
      <c r="E256" s="6">
        <v>0</v>
      </c>
      <c r="F256" s="6">
        <v>0</v>
      </c>
      <c r="G256" s="77">
        <v>5416.64</v>
      </c>
      <c r="H256" s="26">
        <v>2300</v>
      </c>
      <c r="I256" s="26">
        <v>0</v>
      </c>
      <c r="J256" s="26">
        <v>0</v>
      </c>
      <c r="K256" s="6"/>
    </row>
    <row r="257" spans="1:11" ht="31.5" x14ac:dyDescent="0.25">
      <c r="A257" s="7">
        <v>253</v>
      </c>
      <c r="B257" s="11" t="s">
        <v>225</v>
      </c>
      <c r="C257" s="6">
        <f t="shared" si="104"/>
        <v>288.08</v>
      </c>
      <c r="D257" s="6">
        <v>0</v>
      </c>
      <c r="E257" s="6">
        <v>0</v>
      </c>
      <c r="F257" s="6">
        <v>0</v>
      </c>
      <c r="G257" s="77">
        <v>288.08</v>
      </c>
      <c r="H257" s="26">
        <v>0</v>
      </c>
      <c r="I257" s="26">
        <v>0</v>
      </c>
      <c r="J257" s="26">
        <v>0</v>
      </c>
      <c r="K257" s="6"/>
    </row>
    <row r="258" spans="1:11" ht="39.75" customHeight="1" x14ac:dyDescent="0.25">
      <c r="A258" s="7">
        <v>254</v>
      </c>
      <c r="B258" s="152" t="s">
        <v>161</v>
      </c>
      <c r="C258" s="153"/>
      <c r="D258" s="153"/>
      <c r="E258" s="153"/>
      <c r="F258" s="153"/>
      <c r="G258" s="153"/>
      <c r="H258" s="153"/>
      <c r="I258" s="153"/>
      <c r="J258" s="153"/>
      <c r="K258" s="5"/>
    </row>
    <row r="259" spans="1:11" ht="31.5" x14ac:dyDescent="0.25">
      <c r="A259" s="7">
        <v>255</v>
      </c>
      <c r="B259" s="11" t="s">
        <v>73</v>
      </c>
      <c r="C259" s="6">
        <f>SUM(D259:J259)</f>
        <v>588677.91746999999</v>
      </c>
      <c r="D259" s="6">
        <v>71108.11</v>
      </c>
      <c r="E259" s="6">
        <v>73931.23</v>
      </c>
      <c r="F259" s="6">
        <v>82834.98</v>
      </c>
      <c r="G259" s="59">
        <f>G260+G261</f>
        <v>88661.852999999988</v>
      </c>
      <c r="H259" s="24">
        <f t="shared" ref="H259:J259" si="116">H260+H261</f>
        <v>90114.425470000002</v>
      </c>
      <c r="I259" s="24">
        <f t="shared" si="116"/>
        <v>94230.468999999997</v>
      </c>
      <c r="J259" s="24">
        <f t="shared" si="116"/>
        <v>87796.849999999991</v>
      </c>
      <c r="K259" s="6" t="s">
        <v>7</v>
      </c>
    </row>
    <row r="260" spans="1:11" ht="15.75" x14ac:dyDescent="0.25">
      <c r="A260" s="7">
        <v>256</v>
      </c>
      <c r="B260" s="11" t="s">
        <v>9</v>
      </c>
      <c r="C260" s="6">
        <f>SUM(D260:J260)</f>
        <v>2347</v>
      </c>
      <c r="D260" s="6">
        <v>285</v>
      </c>
      <c r="E260" s="6">
        <v>303</v>
      </c>
      <c r="F260" s="6">
        <v>325</v>
      </c>
      <c r="G260" s="59">
        <f>G264</f>
        <v>338</v>
      </c>
      <c r="H260" s="24">
        <f t="shared" ref="H260:J261" si="117">H264</f>
        <v>351</v>
      </c>
      <c r="I260" s="24">
        <f t="shared" si="117"/>
        <v>365</v>
      </c>
      <c r="J260" s="24">
        <f t="shared" si="117"/>
        <v>380</v>
      </c>
      <c r="K260" s="6" t="s">
        <v>7</v>
      </c>
    </row>
    <row r="261" spans="1:11" ht="15.75" x14ac:dyDescent="0.25">
      <c r="A261" s="7">
        <v>257</v>
      </c>
      <c r="B261" s="11" t="s">
        <v>10</v>
      </c>
      <c r="C261" s="6">
        <f>SUM(D261:J261)</f>
        <v>586330.91746999999</v>
      </c>
      <c r="D261" s="6">
        <v>70823.11</v>
      </c>
      <c r="E261" s="6">
        <v>73628.23</v>
      </c>
      <c r="F261" s="6">
        <v>82509.98</v>
      </c>
      <c r="G261" s="59">
        <f>G265</f>
        <v>88323.852999999988</v>
      </c>
      <c r="H261" s="24">
        <f t="shared" si="117"/>
        <v>89763.425470000002</v>
      </c>
      <c r="I261" s="24">
        <f t="shared" si="117"/>
        <v>93865.468999999997</v>
      </c>
      <c r="J261" s="24">
        <f t="shared" si="117"/>
        <v>87416.849999999991</v>
      </c>
      <c r="K261" s="6" t="s">
        <v>7</v>
      </c>
    </row>
    <row r="262" spans="1:11" ht="15.75" x14ac:dyDescent="0.25">
      <c r="A262" s="7">
        <v>258</v>
      </c>
      <c r="B262" s="145" t="s">
        <v>16</v>
      </c>
      <c r="C262" s="146"/>
      <c r="D262" s="146"/>
      <c r="E262" s="146"/>
      <c r="F262" s="146"/>
      <c r="G262" s="146"/>
      <c r="H262" s="146"/>
      <c r="I262" s="146"/>
      <c r="J262" s="146"/>
      <c r="K262" s="5"/>
    </row>
    <row r="263" spans="1:11" ht="31.5" x14ac:dyDescent="0.25">
      <c r="A263" s="7">
        <v>259</v>
      </c>
      <c r="B263" s="39" t="s">
        <v>103</v>
      </c>
      <c r="C263" s="37">
        <f t="shared" ref="C263:C275" si="118">SUM(D263:J263)</f>
        <v>588677.91746999999</v>
      </c>
      <c r="D263" s="37">
        <v>71108.11</v>
      </c>
      <c r="E263" s="37">
        <v>73931.23</v>
      </c>
      <c r="F263" s="37">
        <v>82834.98</v>
      </c>
      <c r="G263" s="63">
        <f>SUM(G264:G265)</f>
        <v>88661.852999999988</v>
      </c>
      <c r="H263" s="40">
        <f t="shared" ref="H263:J263" si="119">SUM(H264:H265)</f>
        <v>90114.425470000002</v>
      </c>
      <c r="I263" s="40">
        <f t="shared" si="119"/>
        <v>94230.468999999997</v>
      </c>
      <c r="J263" s="40">
        <f t="shared" si="119"/>
        <v>87796.849999999991</v>
      </c>
      <c r="K263" s="6" t="s">
        <v>7</v>
      </c>
    </row>
    <row r="264" spans="1:11" ht="15.75" x14ac:dyDescent="0.25">
      <c r="A264" s="7">
        <v>260</v>
      </c>
      <c r="B264" s="39" t="s">
        <v>9</v>
      </c>
      <c r="C264" s="37">
        <f t="shared" si="118"/>
        <v>2347</v>
      </c>
      <c r="D264" s="37">
        <v>285</v>
      </c>
      <c r="E264" s="37">
        <v>303</v>
      </c>
      <c r="F264" s="37">
        <v>325</v>
      </c>
      <c r="G264" s="63">
        <f>G275</f>
        <v>338</v>
      </c>
      <c r="H264" s="40">
        <f t="shared" ref="H264:J264" si="120">H275</f>
        <v>351</v>
      </c>
      <c r="I264" s="40">
        <f t="shared" si="120"/>
        <v>365</v>
      </c>
      <c r="J264" s="40">
        <f t="shared" si="120"/>
        <v>380</v>
      </c>
      <c r="K264" s="6" t="s">
        <v>7</v>
      </c>
    </row>
    <row r="265" spans="1:11" ht="15.75" x14ac:dyDescent="0.25">
      <c r="A265" s="7">
        <v>261</v>
      </c>
      <c r="B265" s="39" t="s">
        <v>10</v>
      </c>
      <c r="C265" s="37">
        <f t="shared" si="118"/>
        <v>586330.91746999999</v>
      </c>
      <c r="D265" s="37">
        <v>70823.11</v>
      </c>
      <c r="E265" s="37">
        <v>73628.23</v>
      </c>
      <c r="F265" s="37">
        <v>82509.98</v>
      </c>
      <c r="G265" s="63">
        <f>G267+G269+G271+G273</f>
        <v>88323.852999999988</v>
      </c>
      <c r="H265" s="40">
        <f t="shared" ref="H265:J265" si="121">H267+H269+H271+H273</f>
        <v>89763.425470000002</v>
      </c>
      <c r="I265" s="40">
        <f t="shared" si="121"/>
        <v>93865.468999999997</v>
      </c>
      <c r="J265" s="40">
        <f t="shared" si="121"/>
        <v>87416.849999999991</v>
      </c>
      <c r="K265" s="6"/>
    </row>
    <row r="266" spans="1:11" ht="47.25" x14ac:dyDescent="0.25">
      <c r="A266" s="7">
        <v>262</v>
      </c>
      <c r="B266" s="11" t="s">
        <v>162</v>
      </c>
      <c r="C266" s="6">
        <f t="shared" si="118"/>
        <v>10545.591119999999</v>
      </c>
      <c r="D266" s="6">
        <v>1328.2</v>
      </c>
      <c r="E266" s="6">
        <v>1444.12</v>
      </c>
      <c r="F266" s="6">
        <v>1322.47</v>
      </c>
      <c r="G266" s="59">
        <f>G267</f>
        <v>1547.69</v>
      </c>
      <c r="H266" s="24">
        <f t="shared" ref="H266:J266" si="122">H267</f>
        <v>1555.3211200000001</v>
      </c>
      <c r="I266" s="24">
        <f t="shared" si="122"/>
        <v>1633.07</v>
      </c>
      <c r="J266" s="24">
        <f t="shared" si="122"/>
        <v>1714.72</v>
      </c>
      <c r="K266" s="6" t="s">
        <v>163</v>
      </c>
    </row>
    <row r="267" spans="1:11" ht="15.75" x14ac:dyDescent="0.25">
      <c r="A267" s="7">
        <v>263</v>
      </c>
      <c r="B267" s="11" t="s">
        <v>10</v>
      </c>
      <c r="C267" s="6">
        <f t="shared" si="118"/>
        <v>10545.591119999999</v>
      </c>
      <c r="D267" s="6">
        <v>1328.2</v>
      </c>
      <c r="E267" s="6">
        <v>1444.12</v>
      </c>
      <c r="F267" s="6">
        <v>1322.47</v>
      </c>
      <c r="G267" s="77">
        <v>1547.69</v>
      </c>
      <c r="H267" s="26">
        <v>1555.3211200000001</v>
      </c>
      <c r="I267" s="26">
        <v>1633.07</v>
      </c>
      <c r="J267" s="26">
        <v>1714.72</v>
      </c>
      <c r="K267" s="6"/>
    </row>
    <row r="268" spans="1:11" ht="78.75" x14ac:dyDescent="0.25">
      <c r="A268" s="7">
        <v>264</v>
      </c>
      <c r="B268" s="11" t="s">
        <v>164</v>
      </c>
      <c r="C268" s="6">
        <f t="shared" si="118"/>
        <v>339784.85135000001</v>
      </c>
      <c r="D268" s="6">
        <v>39344.589999999997</v>
      </c>
      <c r="E268" s="6">
        <v>41576.21</v>
      </c>
      <c r="F268" s="6">
        <v>46143.41</v>
      </c>
      <c r="G268" s="59">
        <f>G269</f>
        <v>48106.71</v>
      </c>
      <c r="H268" s="24">
        <f t="shared" ref="H268:J268" si="123">H269</f>
        <v>52640.561350000004</v>
      </c>
      <c r="I268" s="24">
        <f t="shared" si="123"/>
        <v>54733.73</v>
      </c>
      <c r="J268" s="24">
        <f t="shared" si="123"/>
        <v>57239.64</v>
      </c>
      <c r="K268" s="6" t="s">
        <v>163</v>
      </c>
    </row>
    <row r="269" spans="1:11" ht="15.75" x14ac:dyDescent="0.25">
      <c r="A269" s="7">
        <v>265</v>
      </c>
      <c r="B269" s="11" t="s">
        <v>10</v>
      </c>
      <c r="C269" s="6">
        <f t="shared" si="118"/>
        <v>339784.85135000001</v>
      </c>
      <c r="D269" s="6">
        <v>39344.589999999997</v>
      </c>
      <c r="E269" s="6">
        <v>41576.21</v>
      </c>
      <c r="F269" s="6">
        <v>46143.41</v>
      </c>
      <c r="G269" s="77">
        <v>48106.71</v>
      </c>
      <c r="H269" s="26">
        <v>52640.561350000004</v>
      </c>
      <c r="I269" s="26">
        <v>54733.73</v>
      </c>
      <c r="J269" s="26">
        <v>57239.64</v>
      </c>
      <c r="K269" s="6"/>
    </row>
    <row r="270" spans="1:11" ht="94.5" x14ac:dyDescent="0.25">
      <c r="A270" s="7">
        <v>266</v>
      </c>
      <c r="B270" s="11" t="s">
        <v>165</v>
      </c>
      <c r="C270" s="6">
        <f t="shared" si="118"/>
        <v>232475.391</v>
      </c>
      <c r="D270" s="6">
        <v>29689.95</v>
      </c>
      <c r="E270" s="6">
        <v>30069</v>
      </c>
      <c r="F270" s="6">
        <v>34544.1</v>
      </c>
      <c r="G270" s="59">
        <f>G271</f>
        <v>38159.75</v>
      </c>
      <c r="H270" s="24">
        <f t="shared" ref="H270:J270" si="124">H271</f>
        <v>35269.771999999997</v>
      </c>
      <c r="I270" s="24">
        <f t="shared" si="124"/>
        <v>36889.499000000003</v>
      </c>
      <c r="J270" s="24">
        <f t="shared" si="124"/>
        <v>27853.32</v>
      </c>
      <c r="K270" s="6" t="s">
        <v>166</v>
      </c>
    </row>
    <row r="271" spans="1:11" ht="15.75" x14ac:dyDescent="0.25">
      <c r="A271" s="7">
        <v>267</v>
      </c>
      <c r="B271" s="11" t="s">
        <v>10</v>
      </c>
      <c r="C271" s="6">
        <f t="shared" si="118"/>
        <v>232475.391</v>
      </c>
      <c r="D271" s="6">
        <v>29689.95</v>
      </c>
      <c r="E271" s="6">
        <v>30069</v>
      </c>
      <c r="F271" s="6">
        <v>34544.1</v>
      </c>
      <c r="G271" s="69">
        <v>38159.75</v>
      </c>
      <c r="H271" s="52">
        <v>35269.771999999997</v>
      </c>
      <c r="I271" s="26">
        <v>36889.499000000003</v>
      </c>
      <c r="J271" s="26">
        <v>27853.32</v>
      </c>
      <c r="K271" s="6"/>
    </row>
    <row r="272" spans="1:11" ht="63" x14ac:dyDescent="0.25">
      <c r="A272" s="7">
        <v>268</v>
      </c>
      <c r="B272" s="11" t="s">
        <v>167</v>
      </c>
      <c r="C272" s="6">
        <f t="shared" si="118"/>
        <v>3525.0840000000003</v>
      </c>
      <c r="D272" s="6">
        <v>460.37</v>
      </c>
      <c r="E272" s="6">
        <v>538.9</v>
      </c>
      <c r="F272" s="6">
        <v>500</v>
      </c>
      <c r="G272" s="59">
        <f>G273</f>
        <v>509.70299999999997</v>
      </c>
      <c r="H272" s="24">
        <f t="shared" ref="H272:J272" si="125">H273</f>
        <v>297.77100000000002</v>
      </c>
      <c r="I272" s="24">
        <f t="shared" si="125"/>
        <v>609.16999999999996</v>
      </c>
      <c r="J272" s="24">
        <f t="shared" si="125"/>
        <v>609.16999999999996</v>
      </c>
      <c r="K272" s="6" t="s">
        <v>168</v>
      </c>
    </row>
    <row r="273" spans="1:11" ht="15.75" x14ac:dyDescent="0.25">
      <c r="A273" s="7">
        <v>269</v>
      </c>
      <c r="B273" s="11" t="s">
        <v>10</v>
      </c>
      <c r="C273" s="6">
        <f t="shared" si="118"/>
        <v>3525.0840000000003</v>
      </c>
      <c r="D273" s="6">
        <v>460.37</v>
      </c>
      <c r="E273" s="6">
        <v>538.9</v>
      </c>
      <c r="F273" s="6">
        <v>500</v>
      </c>
      <c r="G273" s="59">
        <v>509.70299999999997</v>
      </c>
      <c r="H273" s="26">
        <v>297.77100000000002</v>
      </c>
      <c r="I273" s="26">
        <v>609.16999999999996</v>
      </c>
      <c r="J273" s="26">
        <v>609.16999999999996</v>
      </c>
      <c r="K273" s="13"/>
    </row>
    <row r="274" spans="1:11" ht="157.5" x14ac:dyDescent="0.25">
      <c r="A274" s="7">
        <v>270</v>
      </c>
      <c r="B274" s="11" t="s">
        <v>169</v>
      </c>
      <c r="C274" s="6">
        <f t="shared" si="118"/>
        <v>2347</v>
      </c>
      <c r="D274" s="6">
        <v>285</v>
      </c>
      <c r="E274" s="6">
        <v>303</v>
      </c>
      <c r="F274" s="6">
        <v>325</v>
      </c>
      <c r="G274" s="59">
        <f>G275</f>
        <v>338</v>
      </c>
      <c r="H274" s="24">
        <f t="shared" ref="H274:J274" si="126">H275</f>
        <v>351</v>
      </c>
      <c r="I274" s="24">
        <f t="shared" si="126"/>
        <v>365</v>
      </c>
      <c r="J274" s="24">
        <f t="shared" si="126"/>
        <v>380</v>
      </c>
      <c r="K274" s="6" t="s">
        <v>168</v>
      </c>
    </row>
    <row r="275" spans="1:11" ht="15.75" x14ac:dyDescent="0.25">
      <c r="A275" s="7">
        <v>271</v>
      </c>
      <c r="B275" s="11" t="s">
        <v>26</v>
      </c>
      <c r="C275" s="6">
        <f t="shared" si="118"/>
        <v>2347</v>
      </c>
      <c r="D275" s="6">
        <v>285</v>
      </c>
      <c r="E275" s="6">
        <v>303</v>
      </c>
      <c r="F275" s="6">
        <v>325</v>
      </c>
      <c r="G275" s="59">
        <v>338</v>
      </c>
      <c r="H275" s="26">
        <v>351</v>
      </c>
      <c r="I275" s="26">
        <v>365</v>
      </c>
      <c r="J275" s="26">
        <v>380</v>
      </c>
      <c r="K275" s="6"/>
    </row>
    <row r="276" spans="1:11" ht="15.75" x14ac:dyDescent="0.25">
      <c r="A276" s="7">
        <v>272</v>
      </c>
      <c r="B276" s="152" t="s">
        <v>170</v>
      </c>
      <c r="C276" s="153"/>
      <c r="D276" s="153"/>
      <c r="E276" s="153"/>
      <c r="F276" s="153"/>
      <c r="G276" s="153"/>
      <c r="H276" s="153"/>
      <c r="I276" s="153"/>
      <c r="J276" s="153"/>
      <c r="K276" s="5"/>
    </row>
    <row r="277" spans="1:11" ht="31.5" x14ac:dyDescent="0.25">
      <c r="A277" s="7">
        <v>273</v>
      </c>
      <c r="B277" s="11" t="s">
        <v>73</v>
      </c>
      <c r="C277" s="6">
        <f>SUM(D277:J277)</f>
        <v>2505.46252</v>
      </c>
      <c r="D277" s="6">
        <v>4.34</v>
      </c>
      <c r="E277" s="6">
        <v>33.270000000000003</v>
      </c>
      <c r="F277" s="6">
        <v>1359</v>
      </c>
      <c r="G277" s="59">
        <f>G278</f>
        <v>308.85252000000003</v>
      </c>
      <c r="H277" s="24">
        <f t="shared" ref="H277:J277" si="127">H278</f>
        <v>600</v>
      </c>
      <c r="I277" s="24">
        <f t="shared" si="127"/>
        <v>100</v>
      </c>
      <c r="J277" s="24">
        <f t="shared" si="127"/>
        <v>100</v>
      </c>
      <c r="K277" s="6" t="s">
        <v>7</v>
      </c>
    </row>
    <row r="278" spans="1:11" ht="15.75" x14ac:dyDescent="0.25">
      <c r="A278" s="7">
        <v>274</v>
      </c>
      <c r="B278" s="11" t="s">
        <v>10</v>
      </c>
      <c r="C278" s="6">
        <f>SUM(D278:J278)</f>
        <v>2505.46252</v>
      </c>
      <c r="D278" s="6">
        <v>4.34</v>
      </c>
      <c r="E278" s="6">
        <v>33.270000000000003</v>
      </c>
      <c r="F278" s="6">
        <v>1359</v>
      </c>
      <c r="G278" s="59">
        <f>G281</f>
        <v>308.85252000000003</v>
      </c>
      <c r="H278" s="24">
        <f t="shared" ref="H278:J278" si="128">H281</f>
        <v>600</v>
      </c>
      <c r="I278" s="24">
        <f t="shared" si="128"/>
        <v>100</v>
      </c>
      <c r="J278" s="24">
        <f t="shared" si="128"/>
        <v>100</v>
      </c>
      <c r="K278" s="6" t="s">
        <v>7</v>
      </c>
    </row>
    <row r="279" spans="1:11" ht="15.75" x14ac:dyDescent="0.25">
      <c r="A279" s="7">
        <v>275</v>
      </c>
      <c r="B279" s="145" t="s">
        <v>16</v>
      </c>
      <c r="C279" s="146"/>
      <c r="D279" s="146"/>
      <c r="E279" s="146"/>
      <c r="F279" s="146"/>
      <c r="G279" s="146"/>
      <c r="H279" s="146"/>
      <c r="I279" s="146"/>
      <c r="J279" s="146"/>
      <c r="K279" s="5"/>
    </row>
    <row r="280" spans="1:11" ht="31.5" x14ac:dyDescent="0.25">
      <c r="A280" s="7">
        <v>276</v>
      </c>
      <c r="B280" s="39" t="s">
        <v>103</v>
      </c>
      <c r="C280" s="37">
        <f>SUM(D280:J280)</f>
        <v>2505.46252</v>
      </c>
      <c r="D280" s="37">
        <v>4.34</v>
      </c>
      <c r="E280" s="37">
        <v>33.270000000000003</v>
      </c>
      <c r="F280" s="37">
        <v>1359</v>
      </c>
      <c r="G280" s="63">
        <f>G281</f>
        <v>308.85252000000003</v>
      </c>
      <c r="H280" s="40">
        <f t="shared" ref="H280:J280" si="129">H281</f>
        <v>600</v>
      </c>
      <c r="I280" s="40">
        <f t="shared" si="129"/>
        <v>100</v>
      </c>
      <c r="J280" s="40">
        <f t="shared" si="129"/>
        <v>100</v>
      </c>
      <c r="K280" s="6" t="s">
        <v>7</v>
      </c>
    </row>
    <row r="281" spans="1:11" ht="15.75" x14ac:dyDescent="0.25">
      <c r="A281" s="7">
        <v>277</v>
      </c>
      <c r="B281" s="39" t="s">
        <v>10</v>
      </c>
      <c r="C281" s="37">
        <f>SUM(D281:J281)</f>
        <v>2505.46252</v>
      </c>
      <c r="D281" s="37">
        <v>4.34</v>
      </c>
      <c r="E281" s="37">
        <v>33.270000000000003</v>
      </c>
      <c r="F281" s="37">
        <v>1359</v>
      </c>
      <c r="G281" s="63">
        <f>G283</f>
        <v>308.85252000000003</v>
      </c>
      <c r="H281" s="40">
        <f t="shared" ref="H281:J281" si="130">H283</f>
        <v>600</v>
      </c>
      <c r="I281" s="40">
        <f t="shared" si="130"/>
        <v>100</v>
      </c>
      <c r="J281" s="40">
        <f t="shared" si="130"/>
        <v>100</v>
      </c>
      <c r="K281" s="6" t="s">
        <v>7</v>
      </c>
    </row>
    <row r="282" spans="1:11" ht="157.5" x14ac:dyDescent="0.25">
      <c r="A282" s="7">
        <v>278</v>
      </c>
      <c r="B282" s="11" t="s">
        <v>171</v>
      </c>
      <c r="C282" s="6">
        <f>SUM(D282:J282)</f>
        <v>2505.46252</v>
      </c>
      <c r="D282" s="6">
        <v>4.34</v>
      </c>
      <c r="E282" s="6">
        <v>33.270000000000003</v>
      </c>
      <c r="F282" s="6">
        <v>1359</v>
      </c>
      <c r="G282" s="59">
        <f>G283</f>
        <v>308.85252000000003</v>
      </c>
      <c r="H282" s="24">
        <f t="shared" ref="H282:J282" si="131">H283</f>
        <v>600</v>
      </c>
      <c r="I282" s="24">
        <f t="shared" si="131"/>
        <v>100</v>
      </c>
      <c r="J282" s="24">
        <f t="shared" si="131"/>
        <v>100</v>
      </c>
      <c r="K282" s="6" t="s">
        <v>172</v>
      </c>
    </row>
    <row r="283" spans="1:11" ht="15.75" x14ac:dyDescent="0.25">
      <c r="A283" s="7">
        <v>279</v>
      </c>
      <c r="B283" s="11" t="s">
        <v>10</v>
      </c>
      <c r="C283" s="6">
        <f>SUM(D283:J283)</f>
        <v>2505.46252</v>
      </c>
      <c r="D283" s="6">
        <v>4.34</v>
      </c>
      <c r="E283" s="6">
        <v>33.270000000000003</v>
      </c>
      <c r="F283" s="6">
        <v>1359</v>
      </c>
      <c r="G283" s="69">
        <v>308.85252000000003</v>
      </c>
      <c r="H283" s="26">
        <v>600</v>
      </c>
      <c r="I283" s="26">
        <v>100</v>
      </c>
      <c r="J283" s="26">
        <v>100</v>
      </c>
      <c r="K283" s="6"/>
    </row>
    <row r="284" spans="1:11" ht="94.5" x14ac:dyDescent="0.25">
      <c r="A284" s="7">
        <v>280</v>
      </c>
      <c r="B284" s="11" t="s">
        <v>173</v>
      </c>
      <c r="C284" s="6">
        <v>0</v>
      </c>
      <c r="D284" s="6">
        <v>0</v>
      </c>
      <c r="E284" s="6">
        <v>0</v>
      </c>
      <c r="F284" s="6">
        <v>0</v>
      </c>
      <c r="G284" s="59">
        <v>0</v>
      </c>
      <c r="H284" s="24">
        <v>0</v>
      </c>
      <c r="I284" s="24">
        <v>0</v>
      </c>
      <c r="J284" s="24">
        <v>0</v>
      </c>
      <c r="K284" s="6" t="s">
        <v>172</v>
      </c>
    </row>
    <row r="285" spans="1:11" ht="15.75" x14ac:dyDescent="0.25">
      <c r="A285" s="7">
        <v>281</v>
      </c>
      <c r="B285" s="11" t="s">
        <v>10</v>
      </c>
      <c r="C285" s="6">
        <v>0</v>
      </c>
      <c r="D285" s="6">
        <v>0</v>
      </c>
      <c r="E285" s="6">
        <v>0</v>
      </c>
      <c r="F285" s="6">
        <v>0</v>
      </c>
      <c r="G285" s="59">
        <v>0</v>
      </c>
      <c r="H285" s="24">
        <v>0</v>
      </c>
      <c r="I285" s="24">
        <v>0</v>
      </c>
      <c r="J285" s="24">
        <v>0</v>
      </c>
      <c r="K285" s="6"/>
    </row>
    <row r="286" spans="1:11" ht="47.25" x14ac:dyDescent="0.25">
      <c r="A286" s="7">
        <v>282</v>
      </c>
      <c r="B286" s="11" t="s">
        <v>174</v>
      </c>
      <c r="C286" s="6">
        <v>0</v>
      </c>
      <c r="D286" s="6">
        <v>0</v>
      </c>
      <c r="E286" s="6">
        <v>0</v>
      </c>
      <c r="F286" s="6">
        <v>0</v>
      </c>
      <c r="G286" s="59">
        <v>0</v>
      </c>
      <c r="H286" s="24">
        <v>0</v>
      </c>
      <c r="I286" s="24">
        <v>0</v>
      </c>
      <c r="J286" s="24">
        <v>0</v>
      </c>
      <c r="K286" s="6" t="s">
        <v>175</v>
      </c>
    </row>
    <row r="287" spans="1:11" ht="15.75" x14ac:dyDescent="0.25">
      <c r="A287" s="7">
        <v>283</v>
      </c>
      <c r="B287" s="11" t="s">
        <v>10</v>
      </c>
      <c r="C287" s="6">
        <v>0</v>
      </c>
      <c r="D287" s="6">
        <v>0</v>
      </c>
      <c r="E287" s="6">
        <v>0</v>
      </c>
      <c r="F287" s="6">
        <v>0</v>
      </c>
      <c r="G287" s="59">
        <v>0</v>
      </c>
      <c r="H287" s="24">
        <v>0</v>
      </c>
      <c r="I287" s="24">
        <v>0</v>
      </c>
      <c r="J287" s="24">
        <v>0</v>
      </c>
      <c r="K287" s="6"/>
    </row>
    <row r="288" spans="1:11" ht="126" x14ac:dyDescent="0.25">
      <c r="A288" s="7">
        <v>284</v>
      </c>
      <c r="B288" s="11" t="s">
        <v>176</v>
      </c>
      <c r="C288" s="6">
        <v>0</v>
      </c>
      <c r="D288" s="6">
        <v>0</v>
      </c>
      <c r="E288" s="6">
        <v>0</v>
      </c>
      <c r="F288" s="6">
        <v>0</v>
      </c>
      <c r="G288" s="59">
        <v>0</v>
      </c>
      <c r="H288" s="24">
        <v>0</v>
      </c>
      <c r="I288" s="24">
        <v>0</v>
      </c>
      <c r="J288" s="24">
        <v>0</v>
      </c>
      <c r="K288" s="6" t="s">
        <v>177</v>
      </c>
    </row>
    <row r="289" spans="1:11" ht="15.75" x14ac:dyDescent="0.25">
      <c r="A289" s="7">
        <v>285</v>
      </c>
      <c r="B289" s="11" t="s">
        <v>10</v>
      </c>
      <c r="C289" s="6">
        <v>0</v>
      </c>
      <c r="D289" s="6">
        <v>0</v>
      </c>
      <c r="E289" s="6">
        <v>0</v>
      </c>
      <c r="F289" s="6">
        <v>0</v>
      </c>
      <c r="G289" s="59">
        <v>0</v>
      </c>
      <c r="H289" s="24">
        <v>0</v>
      </c>
      <c r="I289" s="24">
        <v>0</v>
      </c>
      <c r="J289" s="24">
        <v>0</v>
      </c>
      <c r="K289" s="6"/>
    </row>
    <row r="290" spans="1:11" ht="15.75" x14ac:dyDescent="0.25">
      <c r="A290" s="7">
        <v>286</v>
      </c>
      <c r="B290" s="152" t="s">
        <v>178</v>
      </c>
      <c r="C290" s="153"/>
      <c r="D290" s="153"/>
      <c r="E290" s="153"/>
      <c r="F290" s="153"/>
      <c r="G290" s="153"/>
      <c r="H290" s="153"/>
      <c r="I290" s="153"/>
      <c r="J290" s="153"/>
      <c r="K290" s="5"/>
    </row>
    <row r="291" spans="1:11" ht="31.5" x14ac:dyDescent="0.25">
      <c r="A291" s="7">
        <v>287</v>
      </c>
      <c r="B291" s="11" t="s">
        <v>73</v>
      </c>
      <c r="C291" s="6">
        <f>SUM(D291:J291)</f>
        <v>9034.48</v>
      </c>
      <c r="D291" s="6">
        <v>0</v>
      </c>
      <c r="E291" s="6">
        <v>2053.1999999999998</v>
      </c>
      <c r="F291" s="6">
        <v>5081.7700000000004</v>
      </c>
      <c r="G291" s="59">
        <f>SUM(G292:G294)</f>
        <v>687.76</v>
      </c>
      <c r="H291" s="24">
        <f t="shared" ref="H291:J291" si="132">SUM(H292:H294)</f>
        <v>711.75</v>
      </c>
      <c r="I291" s="24">
        <f t="shared" si="132"/>
        <v>250</v>
      </c>
      <c r="J291" s="24">
        <f t="shared" si="132"/>
        <v>250</v>
      </c>
      <c r="K291" s="6" t="s">
        <v>7</v>
      </c>
    </row>
    <row r="292" spans="1:11" ht="15.75" x14ac:dyDescent="0.25">
      <c r="A292" s="7">
        <v>288</v>
      </c>
      <c r="B292" s="11" t="s">
        <v>12</v>
      </c>
      <c r="C292" s="6">
        <f>SUM(D292:J292)</f>
        <v>1056.0999999999999</v>
      </c>
      <c r="D292" s="6">
        <v>0</v>
      </c>
      <c r="E292" s="6">
        <v>0</v>
      </c>
      <c r="F292" s="6">
        <v>1056.0999999999999</v>
      </c>
      <c r="G292" s="59">
        <f>G297+G309</f>
        <v>0</v>
      </c>
      <c r="H292" s="24">
        <f t="shared" ref="H292:J294" si="133">H297+H309</f>
        <v>0</v>
      </c>
      <c r="I292" s="24">
        <f t="shared" si="133"/>
        <v>0</v>
      </c>
      <c r="J292" s="24">
        <f t="shared" si="133"/>
        <v>0</v>
      </c>
      <c r="K292" s="6" t="s">
        <v>7</v>
      </c>
    </row>
    <row r="293" spans="1:11" ht="15.75" x14ac:dyDescent="0.25">
      <c r="A293" s="7">
        <v>289</v>
      </c>
      <c r="B293" s="11" t="s">
        <v>63</v>
      </c>
      <c r="C293" s="6">
        <f>SUM(D293:J293)</f>
        <v>0</v>
      </c>
      <c r="D293" s="6">
        <v>0</v>
      </c>
      <c r="E293" s="6">
        <v>0</v>
      </c>
      <c r="F293" s="6">
        <v>0</v>
      </c>
      <c r="G293" s="59">
        <f>G298+G310</f>
        <v>0</v>
      </c>
      <c r="H293" s="24">
        <f t="shared" si="133"/>
        <v>0</v>
      </c>
      <c r="I293" s="24">
        <f t="shared" si="133"/>
        <v>0</v>
      </c>
      <c r="J293" s="24">
        <f t="shared" si="133"/>
        <v>0</v>
      </c>
      <c r="K293" s="6" t="s">
        <v>7</v>
      </c>
    </row>
    <row r="294" spans="1:11" ht="15.75" x14ac:dyDescent="0.25">
      <c r="A294" s="7">
        <v>290</v>
      </c>
      <c r="B294" s="11" t="s">
        <v>10</v>
      </c>
      <c r="C294" s="6">
        <f>SUM(D294:J294)</f>
        <v>7978.38</v>
      </c>
      <c r="D294" s="6">
        <v>0</v>
      </c>
      <c r="E294" s="6">
        <v>2053.1999999999998</v>
      </c>
      <c r="F294" s="6">
        <v>4025.67</v>
      </c>
      <c r="G294" s="59">
        <f>G299+G311</f>
        <v>687.76</v>
      </c>
      <c r="H294" s="24">
        <f t="shared" si="133"/>
        <v>711.75</v>
      </c>
      <c r="I294" s="24">
        <f t="shared" si="133"/>
        <v>250</v>
      </c>
      <c r="J294" s="24">
        <f t="shared" si="133"/>
        <v>250</v>
      </c>
      <c r="K294" s="6" t="s">
        <v>7</v>
      </c>
    </row>
    <row r="295" spans="1:11" ht="15.75" x14ac:dyDescent="0.25">
      <c r="A295" s="7">
        <v>291</v>
      </c>
      <c r="B295" s="155" t="s">
        <v>87</v>
      </c>
      <c r="C295" s="156"/>
      <c r="D295" s="156"/>
      <c r="E295" s="156"/>
      <c r="F295" s="156"/>
      <c r="G295" s="156"/>
      <c r="H295" s="156"/>
      <c r="I295" s="156"/>
      <c r="J295" s="156"/>
      <c r="K295" s="5"/>
    </row>
    <row r="296" spans="1:11" ht="47.25" x14ac:dyDescent="0.25">
      <c r="A296" s="7">
        <v>292</v>
      </c>
      <c r="B296" s="44" t="s">
        <v>88</v>
      </c>
      <c r="C296" s="42">
        <f>SUM(D296:J296)</f>
        <v>5464.99</v>
      </c>
      <c r="D296" s="42">
        <v>0</v>
      </c>
      <c r="E296" s="42">
        <v>1777.32</v>
      </c>
      <c r="F296" s="42">
        <v>3687.67</v>
      </c>
      <c r="G296" s="61">
        <f>SUM(G297:G299)</f>
        <v>0</v>
      </c>
      <c r="H296" s="45">
        <f t="shared" ref="H296:J296" si="134">SUM(H297:H299)</f>
        <v>0</v>
      </c>
      <c r="I296" s="45">
        <f t="shared" si="134"/>
        <v>0</v>
      </c>
      <c r="J296" s="45">
        <f t="shared" si="134"/>
        <v>0</v>
      </c>
      <c r="K296" s="6" t="s">
        <v>7</v>
      </c>
    </row>
    <row r="297" spans="1:11" ht="15.75" x14ac:dyDescent="0.25">
      <c r="A297" s="7">
        <v>293</v>
      </c>
      <c r="B297" s="44" t="s">
        <v>12</v>
      </c>
      <c r="C297" s="42">
        <f>SUM(D297:J297)</f>
        <v>0</v>
      </c>
      <c r="D297" s="42">
        <v>0</v>
      </c>
      <c r="E297" s="42">
        <v>0</v>
      </c>
      <c r="F297" s="42">
        <v>0</v>
      </c>
      <c r="G297" s="61">
        <v>0</v>
      </c>
      <c r="H297" s="45">
        <v>0</v>
      </c>
      <c r="I297" s="45">
        <v>0</v>
      </c>
      <c r="J297" s="45">
        <v>0</v>
      </c>
      <c r="K297" s="6" t="s">
        <v>7</v>
      </c>
    </row>
    <row r="298" spans="1:11" ht="15.75" x14ac:dyDescent="0.25">
      <c r="A298" s="7">
        <v>294</v>
      </c>
      <c r="B298" s="44" t="s">
        <v>63</v>
      </c>
      <c r="C298" s="42">
        <f>SUM(D298:J298)</f>
        <v>0</v>
      </c>
      <c r="D298" s="42">
        <v>0</v>
      </c>
      <c r="E298" s="42">
        <v>0</v>
      </c>
      <c r="F298" s="42">
        <v>0</v>
      </c>
      <c r="G298" s="61">
        <v>0</v>
      </c>
      <c r="H298" s="45">
        <v>0</v>
      </c>
      <c r="I298" s="45">
        <v>0</v>
      </c>
      <c r="J298" s="45">
        <v>0</v>
      </c>
      <c r="K298" s="6" t="s">
        <v>7</v>
      </c>
    </row>
    <row r="299" spans="1:11" ht="15.75" x14ac:dyDescent="0.25">
      <c r="A299" s="7">
        <v>295</v>
      </c>
      <c r="B299" s="44" t="s">
        <v>10</v>
      </c>
      <c r="C299" s="42">
        <f>SUM(D299:J299)</f>
        <v>5464.99</v>
      </c>
      <c r="D299" s="42">
        <v>0</v>
      </c>
      <c r="E299" s="42">
        <v>1777.32</v>
      </c>
      <c r="F299" s="42">
        <v>3687.67</v>
      </c>
      <c r="G299" s="61">
        <f>G304</f>
        <v>0</v>
      </c>
      <c r="H299" s="45">
        <f t="shared" ref="H299:J299" si="135">H304</f>
        <v>0</v>
      </c>
      <c r="I299" s="45">
        <f t="shared" si="135"/>
        <v>0</v>
      </c>
      <c r="J299" s="45">
        <f t="shared" si="135"/>
        <v>0</v>
      </c>
      <c r="K299" s="6" t="s">
        <v>7</v>
      </c>
    </row>
    <row r="300" spans="1:11" ht="15.75" x14ac:dyDescent="0.25">
      <c r="A300" s="7">
        <v>296</v>
      </c>
      <c r="B300" s="158" t="s">
        <v>89</v>
      </c>
      <c r="C300" s="159"/>
      <c r="D300" s="159"/>
      <c r="E300" s="159"/>
      <c r="F300" s="159"/>
      <c r="G300" s="159"/>
      <c r="H300" s="159"/>
      <c r="I300" s="159"/>
      <c r="J300" s="159"/>
      <c r="K300" s="5"/>
    </row>
    <row r="301" spans="1:11" ht="63" x14ac:dyDescent="0.25">
      <c r="A301" s="7">
        <v>297</v>
      </c>
      <c r="B301" s="14" t="s">
        <v>90</v>
      </c>
      <c r="C301" s="6">
        <f t="shared" ref="C301:C306" si="136">SUM(D301:J301)</f>
        <v>5464.99</v>
      </c>
      <c r="D301" s="6">
        <v>0</v>
      </c>
      <c r="E301" s="6">
        <v>1777.32</v>
      </c>
      <c r="F301" s="6">
        <v>3687.67</v>
      </c>
      <c r="G301" s="59">
        <f>G302+G303+G304</f>
        <v>0</v>
      </c>
      <c r="H301" s="24">
        <f t="shared" ref="H301:J301" si="137">H302+H303+H304</f>
        <v>0</v>
      </c>
      <c r="I301" s="24">
        <f t="shared" si="137"/>
        <v>0</v>
      </c>
      <c r="J301" s="24">
        <f t="shared" si="137"/>
        <v>0</v>
      </c>
      <c r="K301" s="6" t="s">
        <v>7</v>
      </c>
    </row>
    <row r="302" spans="1:11" ht="15.75" x14ac:dyDescent="0.25">
      <c r="A302" s="7">
        <v>298</v>
      </c>
      <c r="B302" s="14" t="s">
        <v>12</v>
      </c>
      <c r="C302" s="6">
        <f t="shared" si="136"/>
        <v>0</v>
      </c>
      <c r="D302" s="6">
        <v>0</v>
      </c>
      <c r="E302" s="6">
        <v>0</v>
      </c>
      <c r="F302" s="6">
        <v>0</v>
      </c>
      <c r="G302" s="59">
        <v>0</v>
      </c>
      <c r="H302" s="24">
        <v>0</v>
      </c>
      <c r="I302" s="24">
        <v>0</v>
      </c>
      <c r="J302" s="24">
        <v>0</v>
      </c>
      <c r="K302" s="6" t="s">
        <v>7</v>
      </c>
    </row>
    <row r="303" spans="1:11" ht="15.75" x14ac:dyDescent="0.25">
      <c r="A303" s="7">
        <v>299</v>
      </c>
      <c r="B303" s="14" t="s">
        <v>63</v>
      </c>
      <c r="C303" s="6">
        <f t="shared" si="136"/>
        <v>0</v>
      </c>
      <c r="D303" s="6">
        <v>0</v>
      </c>
      <c r="E303" s="6">
        <v>0</v>
      </c>
      <c r="F303" s="6">
        <v>0</v>
      </c>
      <c r="G303" s="59">
        <v>0</v>
      </c>
      <c r="H303" s="24">
        <v>0</v>
      </c>
      <c r="I303" s="24">
        <v>0</v>
      </c>
      <c r="J303" s="24">
        <v>0</v>
      </c>
      <c r="K303" s="6" t="s">
        <v>7</v>
      </c>
    </row>
    <row r="304" spans="1:11" ht="15.75" x14ac:dyDescent="0.25">
      <c r="A304" s="7">
        <v>300</v>
      </c>
      <c r="B304" s="14" t="s">
        <v>25</v>
      </c>
      <c r="C304" s="6">
        <f t="shared" si="136"/>
        <v>5464.99</v>
      </c>
      <c r="D304" s="6">
        <v>0</v>
      </c>
      <c r="E304" s="6">
        <v>1777.32</v>
      </c>
      <c r="F304" s="6">
        <v>3687.67</v>
      </c>
      <c r="G304" s="59">
        <f>G306</f>
        <v>0</v>
      </c>
      <c r="H304" s="24">
        <f t="shared" ref="H304:J304" si="138">H306</f>
        <v>0</v>
      </c>
      <c r="I304" s="24">
        <f t="shared" si="138"/>
        <v>0</v>
      </c>
      <c r="J304" s="24">
        <f t="shared" si="138"/>
        <v>0</v>
      </c>
      <c r="K304" s="6" t="s">
        <v>7</v>
      </c>
    </row>
    <row r="305" spans="1:11" ht="78.75" x14ac:dyDescent="0.25">
      <c r="A305" s="7">
        <v>301</v>
      </c>
      <c r="B305" s="11" t="s">
        <v>179</v>
      </c>
      <c r="C305" s="6">
        <f t="shared" si="136"/>
        <v>5464.99</v>
      </c>
      <c r="D305" s="6">
        <v>0</v>
      </c>
      <c r="E305" s="6">
        <v>1777.32</v>
      </c>
      <c r="F305" s="6">
        <v>3687.67</v>
      </c>
      <c r="G305" s="59">
        <f>G306</f>
        <v>0</v>
      </c>
      <c r="H305" s="24">
        <f t="shared" ref="H305:J305" si="139">H306</f>
        <v>0</v>
      </c>
      <c r="I305" s="24">
        <f t="shared" si="139"/>
        <v>0</v>
      </c>
      <c r="J305" s="24">
        <f t="shared" si="139"/>
        <v>0</v>
      </c>
      <c r="K305" s="6" t="s">
        <v>180</v>
      </c>
    </row>
    <row r="306" spans="1:11" ht="15.75" x14ac:dyDescent="0.25">
      <c r="A306" s="7">
        <v>302</v>
      </c>
      <c r="B306" s="11" t="s">
        <v>10</v>
      </c>
      <c r="C306" s="6">
        <f t="shared" si="136"/>
        <v>5464.99</v>
      </c>
      <c r="D306" s="6">
        <v>0</v>
      </c>
      <c r="E306" s="6">
        <v>1777.32</v>
      </c>
      <c r="F306" s="6">
        <v>3687.67</v>
      </c>
      <c r="G306" s="69">
        <v>0</v>
      </c>
      <c r="H306" s="26">
        <v>0</v>
      </c>
      <c r="I306" s="26">
        <v>0</v>
      </c>
      <c r="J306" s="26">
        <v>0</v>
      </c>
      <c r="K306" s="6"/>
    </row>
    <row r="307" spans="1:11" ht="15.75" x14ac:dyDescent="0.25">
      <c r="A307" s="7">
        <v>303</v>
      </c>
      <c r="B307" s="145" t="s">
        <v>16</v>
      </c>
      <c r="C307" s="146"/>
      <c r="D307" s="146"/>
      <c r="E307" s="146"/>
      <c r="F307" s="146"/>
      <c r="G307" s="146"/>
      <c r="H307" s="146"/>
      <c r="I307" s="146"/>
      <c r="J307" s="146"/>
      <c r="K307" s="5"/>
    </row>
    <row r="308" spans="1:11" ht="31.5" x14ac:dyDescent="0.25">
      <c r="A308" s="7">
        <v>304</v>
      </c>
      <c r="B308" s="39" t="s">
        <v>103</v>
      </c>
      <c r="C308" s="37">
        <f t="shared" ref="C308:C315" si="140">SUM(D308:J308)</f>
        <v>3569.49</v>
      </c>
      <c r="D308" s="37">
        <v>0</v>
      </c>
      <c r="E308" s="37">
        <v>275.88</v>
      </c>
      <c r="F308" s="37">
        <v>1394.1</v>
      </c>
      <c r="G308" s="63">
        <f>G309+G310+G311</f>
        <v>687.76</v>
      </c>
      <c r="H308" s="40">
        <f t="shared" ref="H308:J308" si="141">H309+H310+H311</f>
        <v>711.75</v>
      </c>
      <c r="I308" s="40">
        <f t="shared" si="141"/>
        <v>250</v>
      </c>
      <c r="J308" s="40">
        <f t="shared" si="141"/>
        <v>250</v>
      </c>
      <c r="K308" s="6" t="s">
        <v>7</v>
      </c>
    </row>
    <row r="309" spans="1:11" ht="15.75" x14ac:dyDescent="0.25">
      <c r="A309" s="7">
        <v>305</v>
      </c>
      <c r="B309" s="39" t="s">
        <v>12</v>
      </c>
      <c r="C309" s="37">
        <f t="shared" si="140"/>
        <v>1056.0999999999999</v>
      </c>
      <c r="D309" s="37">
        <v>0</v>
      </c>
      <c r="E309" s="37">
        <v>0</v>
      </c>
      <c r="F309" s="37">
        <v>1056.0999999999999</v>
      </c>
      <c r="G309" s="63">
        <v>0</v>
      </c>
      <c r="H309" s="40">
        <v>0</v>
      </c>
      <c r="I309" s="40">
        <v>0</v>
      </c>
      <c r="J309" s="40">
        <v>0</v>
      </c>
      <c r="K309" s="6" t="s">
        <v>7</v>
      </c>
    </row>
    <row r="310" spans="1:11" ht="15.75" x14ac:dyDescent="0.25">
      <c r="A310" s="7">
        <v>306</v>
      </c>
      <c r="B310" s="39" t="s">
        <v>63</v>
      </c>
      <c r="C310" s="37">
        <f t="shared" si="140"/>
        <v>0</v>
      </c>
      <c r="D310" s="37">
        <v>0</v>
      </c>
      <c r="E310" s="37">
        <v>0</v>
      </c>
      <c r="F310" s="37">
        <v>0</v>
      </c>
      <c r="G310" s="63">
        <v>0</v>
      </c>
      <c r="H310" s="40">
        <v>0</v>
      </c>
      <c r="I310" s="40">
        <v>0</v>
      </c>
      <c r="J310" s="40">
        <v>0</v>
      </c>
      <c r="K310" s="6" t="s">
        <v>7</v>
      </c>
    </row>
    <row r="311" spans="1:11" ht="15.75" x14ac:dyDescent="0.25">
      <c r="A311" s="7">
        <v>307</v>
      </c>
      <c r="B311" s="39" t="s">
        <v>10</v>
      </c>
      <c r="C311" s="37">
        <f t="shared" si="140"/>
        <v>2513.39</v>
      </c>
      <c r="D311" s="37">
        <v>0</v>
      </c>
      <c r="E311" s="37">
        <v>275.88</v>
      </c>
      <c r="F311" s="37">
        <v>338</v>
      </c>
      <c r="G311" s="63">
        <f>G313+G315</f>
        <v>687.76</v>
      </c>
      <c r="H311" s="40">
        <f t="shared" ref="H311:J311" si="142">H313+H315</f>
        <v>711.75</v>
      </c>
      <c r="I311" s="40">
        <f t="shared" si="142"/>
        <v>250</v>
      </c>
      <c r="J311" s="40">
        <f t="shared" si="142"/>
        <v>250</v>
      </c>
      <c r="K311" s="6" t="s">
        <v>7</v>
      </c>
    </row>
    <row r="312" spans="1:11" ht="78.75" x14ac:dyDescent="0.25">
      <c r="A312" s="7">
        <v>308</v>
      </c>
      <c r="B312" s="11" t="s">
        <v>179</v>
      </c>
      <c r="C312" s="6">
        <f t="shared" si="140"/>
        <v>893.64</v>
      </c>
      <c r="D312" s="6">
        <v>0</v>
      </c>
      <c r="E312" s="6">
        <v>0</v>
      </c>
      <c r="F312" s="6">
        <v>0</v>
      </c>
      <c r="G312" s="59">
        <f>G313</f>
        <v>393.64</v>
      </c>
      <c r="H312" s="24">
        <f t="shared" ref="H312:J312" si="143">H313</f>
        <v>500</v>
      </c>
      <c r="I312" s="24">
        <f t="shared" si="143"/>
        <v>0</v>
      </c>
      <c r="J312" s="24">
        <f t="shared" si="143"/>
        <v>0</v>
      </c>
      <c r="K312" s="6" t="s">
        <v>180</v>
      </c>
    </row>
    <row r="313" spans="1:11" ht="15.75" x14ac:dyDescent="0.25">
      <c r="A313" s="7">
        <v>309</v>
      </c>
      <c r="B313" s="11" t="s">
        <v>10</v>
      </c>
      <c r="C313" s="6">
        <f t="shared" si="140"/>
        <v>893.64</v>
      </c>
      <c r="D313" s="6">
        <v>0</v>
      </c>
      <c r="E313" s="6">
        <v>0</v>
      </c>
      <c r="F313" s="6">
        <v>0</v>
      </c>
      <c r="G313" s="77">
        <v>393.64</v>
      </c>
      <c r="H313" s="26">
        <v>500</v>
      </c>
      <c r="I313" s="26">
        <v>0</v>
      </c>
      <c r="J313" s="26">
        <v>0</v>
      </c>
      <c r="K313" s="6"/>
    </row>
    <row r="314" spans="1:11" ht="78.75" x14ac:dyDescent="0.25">
      <c r="A314" s="7">
        <v>310</v>
      </c>
      <c r="B314" s="11" t="s">
        <v>184</v>
      </c>
      <c r="C314" s="6">
        <f t="shared" si="140"/>
        <v>1619.75</v>
      </c>
      <c r="D314" s="6">
        <v>0</v>
      </c>
      <c r="E314" s="6">
        <v>275.88</v>
      </c>
      <c r="F314" s="6">
        <v>338</v>
      </c>
      <c r="G314" s="59">
        <f>G315</f>
        <v>294.12</v>
      </c>
      <c r="H314" s="24">
        <f t="shared" ref="H314:J314" si="144">H315</f>
        <v>211.75</v>
      </c>
      <c r="I314" s="24">
        <f t="shared" si="144"/>
        <v>250</v>
      </c>
      <c r="J314" s="24">
        <f t="shared" si="144"/>
        <v>250</v>
      </c>
      <c r="K314" s="6" t="s">
        <v>185</v>
      </c>
    </row>
    <row r="315" spans="1:11" ht="15.75" x14ac:dyDescent="0.25">
      <c r="A315" s="7">
        <v>311</v>
      </c>
      <c r="B315" s="11" t="s">
        <v>10</v>
      </c>
      <c r="C315" s="6">
        <f t="shared" si="140"/>
        <v>1619.75</v>
      </c>
      <c r="D315" s="6">
        <v>0</v>
      </c>
      <c r="E315" s="6">
        <v>275.88</v>
      </c>
      <c r="F315" s="6">
        <v>338</v>
      </c>
      <c r="G315" s="77">
        <v>294.12</v>
      </c>
      <c r="H315" s="26">
        <v>211.75</v>
      </c>
      <c r="I315" s="26">
        <v>250</v>
      </c>
      <c r="J315" s="26">
        <v>250</v>
      </c>
      <c r="K315" s="13"/>
    </row>
    <row r="316" spans="1:11" ht="63" x14ac:dyDescent="0.25">
      <c r="A316" s="7">
        <v>312</v>
      </c>
      <c r="B316" s="11" t="s">
        <v>190</v>
      </c>
      <c r="C316" s="6">
        <v>1056.0999999999999</v>
      </c>
      <c r="D316" s="6">
        <v>0</v>
      </c>
      <c r="E316" s="6">
        <v>0</v>
      </c>
      <c r="F316" s="6">
        <v>1056.0999999999999</v>
      </c>
      <c r="G316" s="59">
        <v>0</v>
      </c>
      <c r="H316" s="24">
        <v>0</v>
      </c>
      <c r="I316" s="24">
        <v>0</v>
      </c>
      <c r="J316" s="24">
        <v>0</v>
      </c>
      <c r="K316" s="6" t="s">
        <v>191</v>
      </c>
    </row>
    <row r="317" spans="1:11" ht="15.75" x14ac:dyDescent="0.25">
      <c r="A317" s="7">
        <v>313</v>
      </c>
      <c r="B317" s="11" t="s">
        <v>12</v>
      </c>
      <c r="C317" s="6">
        <v>1056.0999999999999</v>
      </c>
      <c r="D317" s="6">
        <v>0</v>
      </c>
      <c r="E317" s="6">
        <v>0</v>
      </c>
      <c r="F317" s="6">
        <v>1056.0999999999999</v>
      </c>
      <c r="G317" s="59">
        <v>0</v>
      </c>
      <c r="H317" s="24">
        <v>0</v>
      </c>
      <c r="I317" s="24">
        <v>0</v>
      </c>
      <c r="J317" s="24">
        <v>0</v>
      </c>
      <c r="K317" s="6"/>
    </row>
    <row r="318" spans="1:11" ht="16.5" x14ac:dyDescent="0.3">
      <c r="A318" s="7">
        <v>314</v>
      </c>
      <c r="B318" s="161" t="s">
        <v>192</v>
      </c>
      <c r="C318" s="162"/>
      <c r="D318" s="162"/>
      <c r="E318" s="162"/>
      <c r="F318" s="162"/>
      <c r="G318" s="162"/>
      <c r="H318" s="162"/>
      <c r="I318" s="162"/>
      <c r="J318" s="162"/>
      <c r="K318" s="5"/>
    </row>
    <row r="319" spans="1:11" ht="31.5" x14ac:dyDescent="0.25">
      <c r="A319" s="7">
        <v>315</v>
      </c>
      <c r="B319" s="17" t="s">
        <v>193</v>
      </c>
      <c r="C319" s="6">
        <f>SUM(D319:J319)</f>
        <v>10311.799999999999</v>
      </c>
      <c r="D319" s="6">
        <v>0</v>
      </c>
      <c r="E319" s="6">
        <v>827.3</v>
      </c>
      <c r="F319" s="6">
        <v>2900</v>
      </c>
      <c r="G319" s="59">
        <f>SUM(G320:G321)</f>
        <v>4084.5</v>
      </c>
      <c r="H319" s="24">
        <f t="shared" ref="H319:J319" si="145">SUM(H320:H321)</f>
        <v>1000</v>
      </c>
      <c r="I319" s="24">
        <f t="shared" si="145"/>
        <v>750</v>
      </c>
      <c r="J319" s="24">
        <f t="shared" si="145"/>
        <v>750</v>
      </c>
      <c r="K319" s="6" t="s">
        <v>7</v>
      </c>
    </row>
    <row r="320" spans="1:11" ht="15.75" x14ac:dyDescent="0.25">
      <c r="A320" s="7">
        <v>316</v>
      </c>
      <c r="B320" s="17" t="s">
        <v>63</v>
      </c>
      <c r="C320" s="6">
        <f>SUM(D320:J320)</f>
        <v>4831.8</v>
      </c>
      <c r="D320" s="6">
        <v>0</v>
      </c>
      <c r="E320" s="6">
        <v>347.3</v>
      </c>
      <c r="F320" s="6">
        <v>1900</v>
      </c>
      <c r="G320" s="59">
        <f>G324</f>
        <v>2584.5</v>
      </c>
      <c r="H320" s="24">
        <f t="shared" ref="H320:J321" si="146">H324</f>
        <v>0</v>
      </c>
      <c r="I320" s="24">
        <f t="shared" si="146"/>
        <v>0</v>
      </c>
      <c r="J320" s="24">
        <f t="shared" si="146"/>
        <v>0</v>
      </c>
      <c r="K320" s="6" t="s">
        <v>7</v>
      </c>
    </row>
    <row r="321" spans="1:11" ht="15.75" x14ac:dyDescent="0.25">
      <c r="A321" s="7">
        <v>317</v>
      </c>
      <c r="B321" s="17" t="s">
        <v>25</v>
      </c>
      <c r="C321" s="6">
        <f>SUM(D321:J321)</f>
        <v>5480</v>
      </c>
      <c r="D321" s="6">
        <v>0</v>
      </c>
      <c r="E321" s="6">
        <v>480</v>
      </c>
      <c r="F321" s="6">
        <v>1000</v>
      </c>
      <c r="G321" s="59">
        <f>G325</f>
        <v>1500</v>
      </c>
      <c r="H321" s="24">
        <f t="shared" si="146"/>
        <v>1000</v>
      </c>
      <c r="I321" s="24">
        <f t="shared" si="146"/>
        <v>750</v>
      </c>
      <c r="J321" s="24">
        <f t="shared" si="146"/>
        <v>750</v>
      </c>
      <c r="K321" s="6" t="s">
        <v>7</v>
      </c>
    </row>
    <row r="322" spans="1:11" ht="15.75" x14ac:dyDescent="0.25">
      <c r="A322" s="7">
        <v>318</v>
      </c>
      <c r="B322" s="145" t="s">
        <v>16</v>
      </c>
      <c r="C322" s="146"/>
      <c r="D322" s="146"/>
      <c r="E322" s="146"/>
      <c r="F322" s="146"/>
      <c r="G322" s="146"/>
      <c r="H322" s="146"/>
      <c r="I322" s="146"/>
      <c r="J322" s="146"/>
      <c r="K322" s="6"/>
    </row>
    <row r="323" spans="1:11" ht="31.5" x14ac:dyDescent="0.25">
      <c r="A323" s="7">
        <v>319</v>
      </c>
      <c r="B323" s="46" t="s">
        <v>194</v>
      </c>
      <c r="C323" s="37">
        <f t="shared" ref="C323:C350" si="147">SUM(D323:J323)</f>
        <v>10311.799999999999</v>
      </c>
      <c r="D323" s="37">
        <v>0</v>
      </c>
      <c r="E323" s="37">
        <v>827.3</v>
      </c>
      <c r="F323" s="37">
        <v>2900</v>
      </c>
      <c r="G323" s="63">
        <f>SUM(G324:G325)</f>
        <v>4084.5</v>
      </c>
      <c r="H323" s="40">
        <f t="shared" ref="H323:J323" si="148">SUM(H324:H325)</f>
        <v>1000</v>
      </c>
      <c r="I323" s="40">
        <f t="shared" si="148"/>
        <v>750</v>
      </c>
      <c r="J323" s="40">
        <f t="shared" si="148"/>
        <v>750</v>
      </c>
      <c r="K323" s="6" t="s">
        <v>7</v>
      </c>
    </row>
    <row r="324" spans="1:11" ht="15.75" x14ac:dyDescent="0.25">
      <c r="A324" s="7">
        <v>320</v>
      </c>
      <c r="B324" s="46" t="s">
        <v>63</v>
      </c>
      <c r="C324" s="37">
        <f t="shared" si="147"/>
        <v>4831.8</v>
      </c>
      <c r="D324" s="37">
        <v>0</v>
      </c>
      <c r="E324" s="37">
        <v>347.3</v>
      </c>
      <c r="F324" s="37">
        <v>1900</v>
      </c>
      <c r="G324" s="63">
        <f>G329</f>
        <v>2584.5</v>
      </c>
      <c r="H324" s="40">
        <f t="shared" ref="H324:J325" si="149">H329</f>
        <v>0</v>
      </c>
      <c r="I324" s="40">
        <f t="shared" si="149"/>
        <v>0</v>
      </c>
      <c r="J324" s="40">
        <f t="shared" si="149"/>
        <v>0</v>
      </c>
      <c r="K324" s="6" t="s">
        <v>7</v>
      </c>
    </row>
    <row r="325" spans="1:11" ht="15.75" x14ac:dyDescent="0.25">
      <c r="A325" s="7">
        <v>321</v>
      </c>
      <c r="B325" s="46" t="s">
        <v>25</v>
      </c>
      <c r="C325" s="37">
        <f t="shared" si="147"/>
        <v>5480</v>
      </c>
      <c r="D325" s="37">
        <v>0</v>
      </c>
      <c r="E325" s="37">
        <v>480</v>
      </c>
      <c r="F325" s="37">
        <v>1000</v>
      </c>
      <c r="G325" s="63">
        <f>G330</f>
        <v>1500</v>
      </c>
      <c r="H325" s="40">
        <f t="shared" si="149"/>
        <v>1000</v>
      </c>
      <c r="I325" s="40">
        <f t="shared" si="149"/>
        <v>750</v>
      </c>
      <c r="J325" s="40">
        <f t="shared" si="149"/>
        <v>750</v>
      </c>
      <c r="K325" s="6" t="s">
        <v>7</v>
      </c>
    </row>
    <row r="326" spans="1:11" ht="63" x14ac:dyDescent="0.25">
      <c r="A326" s="7">
        <v>322</v>
      </c>
      <c r="B326" s="14" t="s">
        <v>195</v>
      </c>
      <c r="C326" s="6">
        <f t="shared" si="147"/>
        <v>480</v>
      </c>
      <c r="D326" s="6">
        <v>0</v>
      </c>
      <c r="E326" s="6">
        <v>480</v>
      </c>
      <c r="F326" s="12">
        <v>0</v>
      </c>
      <c r="G326" s="59">
        <v>0</v>
      </c>
      <c r="H326" s="24">
        <v>0</v>
      </c>
      <c r="I326" s="24">
        <v>0</v>
      </c>
      <c r="J326" s="24">
        <v>0</v>
      </c>
      <c r="K326" s="6" t="s">
        <v>196</v>
      </c>
    </row>
    <row r="327" spans="1:11" ht="15.75" x14ac:dyDescent="0.25">
      <c r="A327" s="7">
        <v>323</v>
      </c>
      <c r="B327" s="14" t="s">
        <v>10</v>
      </c>
      <c r="C327" s="6">
        <f t="shared" si="147"/>
        <v>480</v>
      </c>
      <c r="D327" s="6">
        <v>0</v>
      </c>
      <c r="E327" s="6">
        <v>480</v>
      </c>
      <c r="F327" s="12">
        <v>0</v>
      </c>
      <c r="G327" s="59">
        <v>0</v>
      </c>
      <c r="H327" s="24">
        <v>0</v>
      </c>
      <c r="I327" s="24">
        <v>0</v>
      </c>
      <c r="J327" s="24">
        <v>0</v>
      </c>
      <c r="K327" s="6"/>
    </row>
    <row r="328" spans="1:11" ht="126" x14ac:dyDescent="0.25">
      <c r="A328" s="7">
        <v>324</v>
      </c>
      <c r="B328" s="14" t="s">
        <v>197</v>
      </c>
      <c r="C328" s="6">
        <f t="shared" si="147"/>
        <v>9831.7999999999993</v>
      </c>
      <c r="D328" s="6">
        <v>0</v>
      </c>
      <c r="E328" s="6">
        <v>347.3</v>
      </c>
      <c r="F328" s="6">
        <v>2900</v>
      </c>
      <c r="G328" s="59">
        <f>SUM(G329:G330)</f>
        <v>4084.5</v>
      </c>
      <c r="H328" s="24">
        <f t="shared" ref="H328:J328" si="150">SUM(H329:H330)</f>
        <v>1000</v>
      </c>
      <c r="I328" s="24">
        <f t="shared" si="150"/>
        <v>750</v>
      </c>
      <c r="J328" s="24">
        <f t="shared" si="150"/>
        <v>750</v>
      </c>
      <c r="K328" s="6" t="s">
        <v>196</v>
      </c>
    </row>
    <row r="329" spans="1:11" ht="15.75" x14ac:dyDescent="0.25">
      <c r="A329" s="7">
        <v>325</v>
      </c>
      <c r="B329" s="14" t="s">
        <v>26</v>
      </c>
      <c r="C329" s="6">
        <f t="shared" si="147"/>
        <v>4831.8</v>
      </c>
      <c r="D329" s="6">
        <v>0</v>
      </c>
      <c r="E329" s="6">
        <v>347.3</v>
      </c>
      <c r="F329" s="6">
        <v>1900</v>
      </c>
      <c r="G329" s="59">
        <f>G347</f>
        <v>2584.5</v>
      </c>
      <c r="H329" s="24">
        <v>0</v>
      </c>
      <c r="I329" s="24">
        <v>0</v>
      </c>
      <c r="J329" s="24">
        <v>0</v>
      </c>
      <c r="K329" s="6"/>
    </row>
    <row r="330" spans="1:11" ht="15.75" x14ac:dyDescent="0.25">
      <c r="A330" s="7">
        <v>326</v>
      </c>
      <c r="B330" s="14" t="s">
        <v>25</v>
      </c>
      <c r="C330" s="6">
        <f t="shared" si="147"/>
        <v>5000</v>
      </c>
      <c r="D330" s="6">
        <f>D334+D342+D346+D350</f>
        <v>0</v>
      </c>
      <c r="E330" s="6">
        <v>0</v>
      </c>
      <c r="F330" s="6">
        <v>1000</v>
      </c>
      <c r="G330" s="69">
        <v>1500</v>
      </c>
      <c r="H330" s="26">
        <v>1000</v>
      </c>
      <c r="I330" s="26">
        <v>750</v>
      </c>
      <c r="J330" s="26">
        <v>750</v>
      </c>
      <c r="K330" s="6"/>
    </row>
    <row r="331" spans="1:11" ht="31.5" x14ac:dyDescent="0.25">
      <c r="A331" s="7">
        <v>327</v>
      </c>
      <c r="B331" s="17" t="s">
        <v>198</v>
      </c>
      <c r="C331" s="6">
        <f t="shared" si="147"/>
        <v>0</v>
      </c>
      <c r="D331" s="6"/>
      <c r="E331" s="6"/>
      <c r="F331" s="6"/>
      <c r="G331" s="59"/>
      <c r="H331" s="24"/>
      <c r="I331" s="24"/>
      <c r="J331" s="24"/>
      <c r="K331" s="6"/>
    </row>
    <row r="332" spans="1:11" ht="157.5" x14ac:dyDescent="0.25">
      <c r="A332" s="7">
        <v>328</v>
      </c>
      <c r="B332" s="17" t="s">
        <v>199</v>
      </c>
      <c r="C332" s="6">
        <f t="shared" si="147"/>
        <v>0</v>
      </c>
      <c r="D332" s="6"/>
      <c r="E332" s="6"/>
      <c r="F332" s="6"/>
      <c r="G332" s="59"/>
      <c r="H332" s="24"/>
      <c r="I332" s="24"/>
      <c r="J332" s="24"/>
      <c r="K332" s="6" t="s">
        <v>200</v>
      </c>
    </row>
    <row r="333" spans="1:11" ht="15.75" x14ac:dyDescent="0.25">
      <c r="A333" s="7">
        <v>329</v>
      </c>
      <c r="B333" s="17" t="s">
        <v>201</v>
      </c>
      <c r="C333" s="6">
        <f t="shared" si="147"/>
        <v>69.599999999999994</v>
      </c>
      <c r="D333" s="6">
        <f t="shared" ref="D333:J333" si="151">D334+D335</f>
        <v>0</v>
      </c>
      <c r="E333" s="6">
        <f t="shared" si="151"/>
        <v>69.599999999999994</v>
      </c>
      <c r="F333" s="6">
        <f t="shared" si="151"/>
        <v>0</v>
      </c>
      <c r="G333" s="59">
        <f t="shared" si="151"/>
        <v>0</v>
      </c>
      <c r="H333" s="24">
        <f t="shared" si="151"/>
        <v>0</v>
      </c>
      <c r="I333" s="24">
        <f t="shared" si="151"/>
        <v>0</v>
      </c>
      <c r="J333" s="24">
        <f t="shared" si="151"/>
        <v>0</v>
      </c>
      <c r="K333" s="6"/>
    </row>
    <row r="334" spans="1:11" ht="15.75" x14ac:dyDescent="0.25">
      <c r="A334" s="7">
        <v>330</v>
      </c>
      <c r="B334" s="17" t="s">
        <v>25</v>
      </c>
      <c r="C334" s="6">
        <f t="shared" si="147"/>
        <v>40</v>
      </c>
      <c r="D334" s="6">
        <v>0</v>
      </c>
      <c r="E334" s="6">
        <v>40</v>
      </c>
      <c r="F334" s="6">
        <v>0</v>
      </c>
      <c r="G334" s="59">
        <v>0</v>
      </c>
      <c r="H334" s="24">
        <v>0</v>
      </c>
      <c r="I334" s="24">
        <v>0</v>
      </c>
      <c r="J334" s="24">
        <v>0</v>
      </c>
      <c r="K334" s="6"/>
    </row>
    <row r="335" spans="1:11" ht="15.75" x14ac:dyDescent="0.25">
      <c r="A335" s="7">
        <v>331</v>
      </c>
      <c r="B335" s="17" t="s">
        <v>63</v>
      </c>
      <c r="C335" s="6">
        <f t="shared" si="147"/>
        <v>29.6</v>
      </c>
      <c r="D335" s="6">
        <v>0</v>
      </c>
      <c r="E335" s="6">
        <v>29.6</v>
      </c>
      <c r="F335" s="6">
        <v>0</v>
      </c>
      <c r="G335" s="59">
        <v>0</v>
      </c>
      <c r="H335" s="24">
        <v>0</v>
      </c>
      <c r="I335" s="24">
        <v>0</v>
      </c>
      <c r="J335" s="24">
        <v>0</v>
      </c>
      <c r="K335" s="6"/>
    </row>
    <row r="336" spans="1:11" ht="94.5" x14ac:dyDescent="0.25">
      <c r="A336" s="7">
        <v>332</v>
      </c>
      <c r="B336" s="17" t="s">
        <v>202</v>
      </c>
      <c r="C336" s="6">
        <f t="shared" si="147"/>
        <v>0</v>
      </c>
      <c r="D336" s="6"/>
      <c r="E336" s="6"/>
      <c r="F336" s="6"/>
      <c r="G336" s="59"/>
      <c r="H336" s="24"/>
      <c r="I336" s="24"/>
      <c r="J336" s="24"/>
      <c r="K336" s="6" t="s">
        <v>203</v>
      </c>
    </row>
    <row r="337" spans="1:11" ht="15.75" x14ac:dyDescent="0.25">
      <c r="A337" s="7">
        <v>333</v>
      </c>
      <c r="B337" s="17" t="s">
        <v>201</v>
      </c>
      <c r="C337" s="6">
        <f t="shared" si="147"/>
        <v>278.2</v>
      </c>
      <c r="D337" s="6">
        <f t="shared" ref="D337:J337" si="152">D338+D339</f>
        <v>0</v>
      </c>
      <c r="E337" s="6">
        <f t="shared" si="152"/>
        <v>278.2</v>
      </c>
      <c r="F337" s="6">
        <f t="shared" si="152"/>
        <v>0</v>
      </c>
      <c r="G337" s="59">
        <f t="shared" si="152"/>
        <v>0</v>
      </c>
      <c r="H337" s="24">
        <f t="shared" si="152"/>
        <v>0</v>
      </c>
      <c r="I337" s="24">
        <f t="shared" si="152"/>
        <v>0</v>
      </c>
      <c r="J337" s="24">
        <f t="shared" si="152"/>
        <v>0</v>
      </c>
      <c r="K337" s="6"/>
    </row>
    <row r="338" spans="1:11" ht="15.75" x14ac:dyDescent="0.25">
      <c r="A338" s="7">
        <v>334</v>
      </c>
      <c r="B338" s="17" t="s">
        <v>25</v>
      </c>
      <c r="C338" s="6">
        <f t="shared" si="147"/>
        <v>160</v>
      </c>
      <c r="D338" s="6">
        <v>0</v>
      </c>
      <c r="E338" s="6">
        <v>160</v>
      </c>
      <c r="F338" s="6">
        <v>0</v>
      </c>
      <c r="G338" s="59">
        <v>0</v>
      </c>
      <c r="H338" s="24">
        <v>0</v>
      </c>
      <c r="I338" s="24">
        <v>0</v>
      </c>
      <c r="J338" s="24">
        <v>0</v>
      </c>
      <c r="K338" s="6"/>
    </row>
    <row r="339" spans="1:11" ht="15.75" x14ac:dyDescent="0.25">
      <c r="A339" s="7">
        <v>335</v>
      </c>
      <c r="B339" s="17" t="s">
        <v>63</v>
      </c>
      <c r="C339" s="6">
        <f t="shared" si="147"/>
        <v>118.2</v>
      </c>
      <c r="D339" s="6">
        <v>0</v>
      </c>
      <c r="E339" s="6">
        <v>118.2</v>
      </c>
      <c r="F339" s="6">
        <v>0</v>
      </c>
      <c r="G339" s="59">
        <v>0</v>
      </c>
      <c r="H339" s="24">
        <v>0</v>
      </c>
      <c r="I339" s="24">
        <v>0</v>
      </c>
      <c r="J339" s="24">
        <v>0</v>
      </c>
      <c r="K339" s="6"/>
    </row>
    <row r="340" spans="1:11" ht="126" x14ac:dyDescent="0.25">
      <c r="A340" s="7">
        <v>336</v>
      </c>
      <c r="B340" s="17" t="s">
        <v>204</v>
      </c>
      <c r="C340" s="6">
        <f t="shared" si="147"/>
        <v>0</v>
      </c>
      <c r="D340" s="6"/>
      <c r="E340" s="6"/>
      <c r="F340" s="6"/>
      <c r="G340" s="59"/>
      <c r="H340" s="24"/>
      <c r="I340" s="24"/>
      <c r="J340" s="24"/>
      <c r="K340" s="6" t="s">
        <v>203</v>
      </c>
    </row>
    <row r="341" spans="1:11" ht="15.75" x14ac:dyDescent="0.25">
      <c r="A341" s="7">
        <v>337</v>
      </c>
      <c r="B341" s="17" t="s">
        <v>201</v>
      </c>
      <c r="C341" s="6">
        <f t="shared" si="147"/>
        <v>69.599999999999994</v>
      </c>
      <c r="D341" s="6">
        <f t="shared" ref="D341:J341" si="153">D342+D343</f>
        <v>0</v>
      </c>
      <c r="E341" s="6">
        <f t="shared" si="153"/>
        <v>69.599999999999994</v>
      </c>
      <c r="F341" s="6">
        <f t="shared" si="153"/>
        <v>0</v>
      </c>
      <c r="G341" s="59">
        <f t="shared" si="153"/>
        <v>0</v>
      </c>
      <c r="H341" s="24">
        <f t="shared" si="153"/>
        <v>0</v>
      </c>
      <c r="I341" s="24">
        <f t="shared" si="153"/>
        <v>0</v>
      </c>
      <c r="J341" s="24">
        <f t="shared" si="153"/>
        <v>0</v>
      </c>
      <c r="K341" s="6"/>
    </row>
    <row r="342" spans="1:11" ht="15.75" x14ac:dyDescent="0.25">
      <c r="A342" s="7">
        <v>338</v>
      </c>
      <c r="B342" s="17" t="s">
        <v>25</v>
      </c>
      <c r="C342" s="6">
        <f t="shared" si="147"/>
        <v>40</v>
      </c>
      <c r="D342" s="6">
        <v>0</v>
      </c>
      <c r="E342" s="6">
        <v>40</v>
      </c>
      <c r="F342" s="6">
        <v>0</v>
      </c>
      <c r="G342" s="59">
        <v>0</v>
      </c>
      <c r="H342" s="24">
        <v>0</v>
      </c>
      <c r="I342" s="24">
        <v>0</v>
      </c>
      <c r="J342" s="24">
        <v>0</v>
      </c>
      <c r="K342" s="6"/>
    </row>
    <row r="343" spans="1:11" ht="15.75" x14ac:dyDescent="0.25">
      <c r="A343" s="7">
        <v>339</v>
      </c>
      <c r="B343" s="17" t="s">
        <v>63</v>
      </c>
      <c r="C343" s="6">
        <f t="shared" si="147"/>
        <v>29.6</v>
      </c>
      <c r="D343" s="6">
        <v>0</v>
      </c>
      <c r="E343" s="6">
        <v>29.6</v>
      </c>
      <c r="F343" s="6">
        <v>0</v>
      </c>
      <c r="G343" s="59">
        <v>0</v>
      </c>
      <c r="H343" s="24">
        <v>0</v>
      </c>
      <c r="I343" s="24">
        <v>0</v>
      </c>
      <c r="J343" s="24">
        <v>0</v>
      </c>
      <c r="K343" s="6"/>
    </row>
    <row r="344" spans="1:11" ht="47.25" x14ac:dyDescent="0.25">
      <c r="A344" s="7">
        <v>340</v>
      </c>
      <c r="B344" s="17" t="s">
        <v>205</v>
      </c>
      <c r="C344" s="6">
        <f t="shared" si="147"/>
        <v>0</v>
      </c>
      <c r="D344" s="18"/>
      <c r="E344" s="6"/>
      <c r="F344" s="6"/>
      <c r="G344" s="59"/>
      <c r="H344" s="24"/>
      <c r="I344" s="24"/>
      <c r="J344" s="24"/>
      <c r="K344" s="6" t="s">
        <v>206</v>
      </c>
    </row>
    <row r="345" spans="1:11" ht="15.75" x14ac:dyDescent="0.25">
      <c r="A345" s="7">
        <v>341</v>
      </c>
      <c r="B345" s="17" t="s">
        <v>207</v>
      </c>
      <c r="C345" s="6">
        <f t="shared" si="147"/>
        <v>9884.4</v>
      </c>
      <c r="D345" s="6">
        <f t="shared" ref="D345:F345" si="154">D346+D347</f>
        <v>0</v>
      </c>
      <c r="E345" s="6">
        <f t="shared" si="154"/>
        <v>399.9</v>
      </c>
      <c r="F345" s="6">
        <f t="shared" si="154"/>
        <v>2900</v>
      </c>
      <c r="G345" s="59">
        <f>SUM(G346:G347)</f>
        <v>4084.5</v>
      </c>
      <c r="H345" s="26">
        <f t="shared" ref="H345:J345" si="155">SUM(H346:H347)</f>
        <v>1000</v>
      </c>
      <c r="I345" s="26">
        <f t="shared" si="155"/>
        <v>750</v>
      </c>
      <c r="J345" s="26">
        <f t="shared" si="155"/>
        <v>750</v>
      </c>
      <c r="K345" s="6"/>
    </row>
    <row r="346" spans="1:11" ht="15.75" x14ac:dyDescent="0.25">
      <c r="A346" s="7">
        <v>342</v>
      </c>
      <c r="B346" s="17" t="s">
        <v>25</v>
      </c>
      <c r="C346" s="6">
        <f t="shared" si="147"/>
        <v>5230</v>
      </c>
      <c r="D346" s="6">
        <v>0</v>
      </c>
      <c r="E346" s="6">
        <v>230</v>
      </c>
      <c r="F346" s="6">
        <v>1000</v>
      </c>
      <c r="G346" s="59">
        <v>1500</v>
      </c>
      <c r="H346" s="26">
        <v>1000</v>
      </c>
      <c r="I346" s="26">
        <v>750</v>
      </c>
      <c r="J346" s="26">
        <v>750</v>
      </c>
      <c r="K346" s="6"/>
    </row>
    <row r="347" spans="1:11" ht="15.75" x14ac:dyDescent="0.25">
      <c r="A347" s="7">
        <v>343</v>
      </c>
      <c r="B347" s="17" t="s">
        <v>63</v>
      </c>
      <c r="C347" s="6">
        <f t="shared" si="147"/>
        <v>4654.3999999999996</v>
      </c>
      <c r="D347" s="6">
        <v>0</v>
      </c>
      <c r="E347" s="6">
        <v>169.9</v>
      </c>
      <c r="F347" s="6">
        <v>1900</v>
      </c>
      <c r="G347" s="69">
        <v>2584.5</v>
      </c>
      <c r="H347" s="26">
        <v>0</v>
      </c>
      <c r="I347" s="26">
        <v>0</v>
      </c>
      <c r="J347" s="26">
        <v>0</v>
      </c>
      <c r="K347" s="6"/>
    </row>
    <row r="348" spans="1:11" ht="47.25" x14ac:dyDescent="0.25">
      <c r="A348" s="7">
        <v>344</v>
      </c>
      <c r="B348" s="19" t="s">
        <v>208</v>
      </c>
      <c r="C348" s="6">
        <f t="shared" si="147"/>
        <v>0</v>
      </c>
      <c r="D348" s="20"/>
      <c r="E348" s="20"/>
      <c r="F348" s="20"/>
      <c r="G348" s="72"/>
      <c r="H348" s="28"/>
      <c r="I348" s="28"/>
      <c r="J348" s="28"/>
      <c r="K348" s="6" t="s">
        <v>209</v>
      </c>
    </row>
    <row r="349" spans="1:11" ht="15.75" x14ac:dyDescent="0.25">
      <c r="A349" s="7">
        <v>345</v>
      </c>
      <c r="B349" s="17" t="s">
        <v>210</v>
      </c>
      <c r="C349" s="6">
        <f t="shared" si="147"/>
        <v>10</v>
      </c>
      <c r="D349" s="6">
        <f t="shared" ref="D349:F349" si="156">D350</f>
        <v>0</v>
      </c>
      <c r="E349" s="6">
        <f t="shared" si="156"/>
        <v>10</v>
      </c>
      <c r="F349" s="6">
        <f t="shared" si="156"/>
        <v>0</v>
      </c>
      <c r="G349" s="59">
        <f>G350</f>
        <v>0</v>
      </c>
      <c r="H349" s="24">
        <f t="shared" ref="H349:J349" si="157">H350</f>
        <v>0</v>
      </c>
      <c r="I349" s="24">
        <f t="shared" si="157"/>
        <v>0</v>
      </c>
      <c r="J349" s="24">
        <f t="shared" si="157"/>
        <v>0</v>
      </c>
      <c r="K349" s="6"/>
    </row>
    <row r="350" spans="1:11" ht="15.75" x14ac:dyDescent="0.25">
      <c r="A350" s="7">
        <v>346</v>
      </c>
      <c r="B350" s="14" t="s">
        <v>10</v>
      </c>
      <c r="C350" s="6">
        <f t="shared" si="147"/>
        <v>10</v>
      </c>
      <c r="D350" s="6">
        <v>0</v>
      </c>
      <c r="E350" s="6">
        <v>10</v>
      </c>
      <c r="F350" s="6">
        <v>0</v>
      </c>
      <c r="G350" s="59">
        <v>0</v>
      </c>
      <c r="H350" s="24">
        <v>0</v>
      </c>
      <c r="I350" s="24">
        <v>0</v>
      </c>
      <c r="J350" s="24">
        <v>0</v>
      </c>
      <c r="K350" s="6"/>
    </row>
    <row r="351" spans="1:11" ht="15.75" x14ac:dyDescent="0.25">
      <c r="A351" s="7">
        <v>347</v>
      </c>
      <c r="B351" s="152" t="s">
        <v>211</v>
      </c>
      <c r="C351" s="153"/>
      <c r="D351" s="153"/>
      <c r="E351" s="153"/>
      <c r="F351" s="153"/>
      <c r="G351" s="153"/>
      <c r="H351" s="153"/>
      <c r="I351" s="153"/>
      <c r="J351" s="153"/>
      <c r="K351" s="5"/>
    </row>
    <row r="352" spans="1:11" ht="31.5" x14ac:dyDescent="0.25">
      <c r="A352" s="7">
        <v>348</v>
      </c>
      <c r="B352" s="11" t="s">
        <v>15</v>
      </c>
      <c r="C352" s="6">
        <v>6600.91</v>
      </c>
      <c r="D352" s="6">
        <v>0</v>
      </c>
      <c r="E352" s="6">
        <v>6600.91</v>
      </c>
      <c r="F352" s="6">
        <v>0</v>
      </c>
      <c r="G352" s="59">
        <v>0</v>
      </c>
      <c r="H352" s="24">
        <v>0</v>
      </c>
      <c r="I352" s="24">
        <v>0</v>
      </c>
      <c r="J352" s="24">
        <v>0</v>
      </c>
      <c r="K352" s="6" t="s">
        <v>7</v>
      </c>
    </row>
    <row r="353" spans="1:11" ht="15.75" x14ac:dyDescent="0.25">
      <c r="A353" s="7">
        <v>349</v>
      </c>
      <c r="B353" s="11" t="s">
        <v>9</v>
      </c>
      <c r="C353" s="15">
        <v>4991.7</v>
      </c>
      <c r="D353" s="15">
        <v>0</v>
      </c>
      <c r="E353" s="15">
        <v>4991.7</v>
      </c>
      <c r="F353" s="15">
        <v>0</v>
      </c>
      <c r="G353" s="70">
        <v>0</v>
      </c>
      <c r="H353" s="27">
        <v>0</v>
      </c>
      <c r="I353" s="27">
        <v>0</v>
      </c>
      <c r="J353" s="27">
        <v>0</v>
      </c>
      <c r="K353" s="6" t="s">
        <v>7</v>
      </c>
    </row>
    <row r="354" spans="1:11" ht="15.75" x14ac:dyDescent="0.25">
      <c r="A354" s="7">
        <v>350</v>
      </c>
      <c r="B354" s="11" t="s">
        <v>10</v>
      </c>
      <c r="C354" s="15">
        <v>1609.21</v>
      </c>
      <c r="D354" s="15">
        <v>0</v>
      </c>
      <c r="E354" s="15">
        <v>1609.21</v>
      </c>
      <c r="F354" s="15">
        <v>0</v>
      </c>
      <c r="G354" s="70">
        <v>0</v>
      </c>
      <c r="H354" s="27">
        <v>0</v>
      </c>
      <c r="I354" s="27">
        <v>0</v>
      </c>
      <c r="J354" s="27">
        <v>0</v>
      </c>
      <c r="K354" s="6" t="s">
        <v>7</v>
      </c>
    </row>
    <row r="355" spans="1:11" ht="15.75" x14ac:dyDescent="0.25">
      <c r="A355" s="7">
        <v>351</v>
      </c>
      <c r="B355" s="145" t="s">
        <v>16</v>
      </c>
      <c r="C355" s="146"/>
      <c r="D355" s="146"/>
      <c r="E355" s="146"/>
      <c r="F355" s="146"/>
      <c r="G355" s="146"/>
      <c r="H355" s="146"/>
      <c r="I355" s="146"/>
      <c r="J355" s="146"/>
      <c r="K355" s="5"/>
    </row>
    <row r="356" spans="1:11" ht="31.5" x14ac:dyDescent="0.25">
      <c r="A356" s="7">
        <v>352</v>
      </c>
      <c r="B356" s="39" t="s">
        <v>45</v>
      </c>
      <c r="C356" s="47">
        <v>6600.91</v>
      </c>
      <c r="D356" s="47">
        <v>0</v>
      </c>
      <c r="E356" s="47">
        <v>6600.91</v>
      </c>
      <c r="F356" s="47">
        <v>0</v>
      </c>
      <c r="G356" s="73">
        <v>0</v>
      </c>
      <c r="H356" s="48">
        <v>0</v>
      </c>
      <c r="I356" s="48">
        <v>0</v>
      </c>
      <c r="J356" s="48">
        <v>0</v>
      </c>
      <c r="K356" s="6" t="s">
        <v>7</v>
      </c>
    </row>
    <row r="357" spans="1:11" ht="15.75" x14ac:dyDescent="0.25">
      <c r="A357" s="7">
        <v>353</v>
      </c>
      <c r="B357" s="39" t="s">
        <v>9</v>
      </c>
      <c r="C357" s="47">
        <v>4991.7</v>
      </c>
      <c r="D357" s="47">
        <v>0</v>
      </c>
      <c r="E357" s="47">
        <v>4991.7</v>
      </c>
      <c r="F357" s="47">
        <v>0</v>
      </c>
      <c r="G357" s="73">
        <v>0</v>
      </c>
      <c r="H357" s="48">
        <v>0</v>
      </c>
      <c r="I357" s="48">
        <v>0</v>
      </c>
      <c r="J357" s="48">
        <v>0</v>
      </c>
      <c r="K357" s="6" t="s">
        <v>7</v>
      </c>
    </row>
    <row r="358" spans="1:11" ht="15.75" x14ac:dyDescent="0.25">
      <c r="A358" s="7">
        <v>354</v>
      </c>
      <c r="B358" s="39" t="s">
        <v>10</v>
      </c>
      <c r="C358" s="47">
        <v>1609.21</v>
      </c>
      <c r="D358" s="47">
        <v>0</v>
      </c>
      <c r="E358" s="47">
        <v>1609.21</v>
      </c>
      <c r="F358" s="47">
        <v>0</v>
      </c>
      <c r="G358" s="73">
        <v>0</v>
      </c>
      <c r="H358" s="48">
        <v>0</v>
      </c>
      <c r="I358" s="48">
        <v>0</v>
      </c>
      <c r="J358" s="48">
        <v>0</v>
      </c>
      <c r="K358" s="6" t="s">
        <v>7</v>
      </c>
    </row>
    <row r="359" spans="1:11" ht="141.75" x14ac:dyDescent="0.25">
      <c r="A359" s="7">
        <v>355</v>
      </c>
      <c r="B359" s="11" t="s">
        <v>212</v>
      </c>
      <c r="C359" s="6">
        <v>1609.21</v>
      </c>
      <c r="D359" s="6">
        <v>0</v>
      </c>
      <c r="E359" s="6">
        <v>1609.21</v>
      </c>
      <c r="F359" s="6">
        <v>0</v>
      </c>
      <c r="G359" s="59">
        <v>0</v>
      </c>
      <c r="H359" s="24">
        <v>0</v>
      </c>
      <c r="I359" s="24">
        <v>0</v>
      </c>
      <c r="J359" s="24">
        <v>0</v>
      </c>
      <c r="K359" s="6" t="s">
        <v>213</v>
      </c>
    </row>
    <row r="360" spans="1:11" ht="15.75" x14ac:dyDescent="0.25">
      <c r="A360" s="7">
        <v>356</v>
      </c>
      <c r="B360" s="11" t="s">
        <v>10</v>
      </c>
      <c r="C360" s="6">
        <v>1609.21</v>
      </c>
      <c r="D360" s="6">
        <v>0</v>
      </c>
      <c r="E360" s="6">
        <v>1609.21</v>
      </c>
      <c r="F360" s="6">
        <v>0</v>
      </c>
      <c r="G360" s="59">
        <v>0</v>
      </c>
      <c r="H360" s="24">
        <v>0</v>
      </c>
      <c r="I360" s="24">
        <v>0</v>
      </c>
      <c r="J360" s="24">
        <v>0</v>
      </c>
      <c r="K360" s="6"/>
    </row>
    <row r="361" spans="1:11" ht="126" x14ac:dyDescent="0.25">
      <c r="A361" s="7">
        <v>357</v>
      </c>
      <c r="B361" s="11" t="s">
        <v>214</v>
      </c>
      <c r="C361" s="6">
        <v>4991.7</v>
      </c>
      <c r="D361" s="6">
        <v>0</v>
      </c>
      <c r="E361" s="6">
        <v>4991.7</v>
      </c>
      <c r="F361" s="6">
        <v>0</v>
      </c>
      <c r="G361" s="59">
        <v>0</v>
      </c>
      <c r="H361" s="24">
        <v>0</v>
      </c>
      <c r="I361" s="24">
        <v>0</v>
      </c>
      <c r="J361" s="24">
        <v>0</v>
      </c>
      <c r="K361" s="6" t="s">
        <v>213</v>
      </c>
    </row>
    <row r="362" spans="1:11" ht="15.75" x14ac:dyDescent="0.25">
      <c r="A362" s="7">
        <v>358</v>
      </c>
      <c r="B362" s="21" t="s">
        <v>63</v>
      </c>
      <c r="C362" s="6">
        <v>4991.7</v>
      </c>
      <c r="D362" s="6">
        <v>0</v>
      </c>
      <c r="E362" s="6">
        <v>4991.7</v>
      </c>
      <c r="F362" s="20">
        <v>0</v>
      </c>
      <c r="G362" s="72">
        <v>0</v>
      </c>
      <c r="H362" s="28">
        <v>0</v>
      </c>
      <c r="I362" s="28">
        <v>0</v>
      </c>
      <c r="J362" s="28">
        <v>0</v>
      </c>
      <c r="K362" s="6"/>
    </row>
    <row r="363" spans="1:11" ht="15.75" x14ac:dyDescent="0.25">
      <c r="A363" s="7">
        <v>359</v>
      </c>
      <c r="B363" s="152" t="s">
        <v>215</v>
      </c>
      <c r="C363" s="153"/>
      <c r="D363" s="153"/>
      <c r="E363" s="153"/>
      <c r="F363" s="153"/>
      <c r="G363" s="153"/>
      <c r="H363" s="153"/>
      <c r="I363" s="153"/>
      <c r="J363" s="153"/>
      <c r="K363" s="5"/>
    </row>
    <row r="364" spans="1:11" ht="31.5" x14ac:dyDescent="0.25">
      <c r="A364" s="7">
        <v>360</v>
      </c>
      <c r="B364" s="11" t="s">
        <v>43</v>
      </c>
      <c r="C364" s="6">
        <f>SUM(D364:J364)</f>
        <v>11820.112000000001</v>
      </c>
      <c r="D364" s="6">
        <v>0</v>
      </c>
      <c r="E364" s="6">
        <v>3039.49</v>
      </c>
      <c r="F364" s="6">
        <v>3112.78</v>
      </c>
      <c r="G364" s="59">
        <f>SUM(G365:G367)</f>
        <v>1827.8419999999999</v>
      </c>
      <c r="H364" s="24">
        <f t="shared" ref="H364:J364" si="158">SUM(H365:H367)</f>
        <v>1280</v>
      </c>
      <c r="I364" s="24">
        <f t="shared" si="158"/>
        <v>1280</v>
      </c>
      <c r="J364" s="24">
        <f t="shared" si="158"/>
        <v>1280</v>
      </c>
      <c r="K364" s="6" t="s">
        <v>7</v>
      </c>
    </row>
    <row r="365" spans="1:11" ht="15.75" x14ac:dyDescent="0.25">
      <c r="A365" s="7">
        <v>361</v>
      </c>
      <c r="B365" s="11" t="s">
        <v>44</v>
      </c>
      <c r="C365" s="6">
        <f>SUM(D365:J365)</f>
        <v>1215.0999999999999</v>
      </c>
      <c r="D365" s="6">
        <v>0</v>
      </c>
      <c r="E365" s="6">
        <v>460.8</v>
      </c>
      <c r="F365" s="6">
        <v>754.3</v>
      </c>
      <c r="G365" s="59">
        <v>0</v>
      </c>
      <c r="H365" s="24">
        <v>0</v>
      </c>
      <c r="I365" s="24">
        <v>0</v>
      </c>
      <c r="J365" s="24">
        <v>0</v>
      </c>
      <c r="K365" s="6" t="s">
        <v>7</v>
      </c>
    </row>
    <row r="366" spans="1:11" ht="15.75" x14ac:dyDescent="0.25">
      <c r="A366" s="7">
        <v>362</v>
      </c>
      <c r="B366" s="11" t="s">
        <v>9</v>
      </c>
      <c r="C366" s="6">
        <f>SUM(D366:J366)</f>
        <v>3754.8999999999996</v>
      </c>
      <c r="D366" s="6">
        <v>0</v>
      </c>
      <c r="E366" s="6">
        <v>1528.3</v>
      </c>
      <c r="F366" s="6">
        <v>793.3</v>
      </c>
      <c r="G366" s="59">
        <f>G371</f>
        <v>1433.3</v>
      </c>
      <c r="H366" s="24">
        <f t="shared" ref="H366:J367" si="159">H371</f>
        <v>0</v>
      </c>
      <c r="I366" s="24">
        <f t="shared" si="159"/>
        <v>0</v>
      </c>
      <c r="J366" s="24">
        <f t="shared" si="159"/>
        <v>0</v>
      </c>
      <c r="K366" s="6" t="s">
        <v>7</v>
      </c>
    </row>
    <row r="367" spans="1:11" ht="15.75" x14ac:dyDescent="0.25">
      <c r="A367" s="7">
        <v>363</v>
      </c>
      <c r="B367" s="11" t="s">
        <v>10</v>
      </c>
      <c r="C367" s="6">
        <f>SUM(D367:J367)</f>
        <v>6850.1120000000001</v>
      </c>
      <c r="D367" s="6">
        <v>0</v>
      </c>
      <c r="E367" s="6">
        <v>1050.3900000000001</v>
      </c>
      <c r="F367" s="6">
        <v>1565.18</v>
      </c>
      <c r="G367" s="59">
        <f>G372</f>
        <v>394.54199999999997</v>
      </c>
      <c r="H367" s="24">
        <f t="shared" si="159"/>
        <v>1280</v>
      </c>
      <c r="I367" s="24">
        <f t="shared" si="159"/>
        <v>1280</v>
      </c>
      <c r="J367" s="24">
        <f t="shared" si="159"/>
        <v>1280</v>
      </c>
      <c r="K367" s="6" t="s">
        <v>7</v>
      </c>
    </row>
    <row r="368" spans="1:11" ht="15.75" x14ac:dyDescent="0.25">
      <c r="A368" s="7">
        <v>364</v>
      </c>
      <c r="B368" s="145" t="s">
        <v>16</v>
      </c>
      <c r="C368" s="146"/>
      <c r="D368" s="146"/>
      <c r="E368" s="146"/>
      <c r="F368" s="146"/>
      <c r="G368" s="146"/>
      <c r="H368" s="146"/>
      <c r="I368" s="146"/>
      <c r="J368" s="146"/>
      <c r="K368" s="5"/>
    </row>
    <row r="369" spans="1:11" ht="31.5" x14ac:dyDescent="0.25">
      <c r="A369" s="7">
        <v>365</v>
      </c>
      <c r="B369" s="39" t="s">
        <v>45</v>
      </c>
      <c r="C369" s="37">
        <f t="shared" ref="C369:C378" si="160">SUM(D369:J369)</f>
        <v>11820.112000000001</v>
      </c>
      <c r="D369" s="37">
        <v>0</v>
      </c>
      <c r="E369" s="37">
        <v>3039.49</v>
      </c>
      <c r="F369" s="37">
        <v>3112.78</v>
      </c>
      <c r="G369" s="63">
        <f>SUM(G370:G372)</f>
        <v>1827.8419999999999</v>
      </c>
      <c r="H369" s="40">
        <f t="shared" ref="H369:J369" si="161">SUM(H370:H372)</f>
        <v>1280</v>
      </c>
      <c r="I369" s="40">
        <f t="shared" si="161"/>
        <v>1280</v>
      </c>
      <c r="J369" s="40">
        <f t="shared" si="161"/>
        <v>1280</v>
      </c>
      <c r="K369" s="6" t="s">
        <v>7</v>
      </c>
    </row>
    <row r="370" spans="1:11" ht="15.75" x14ac:dyDescent="0.25">
      <c r="A370" s="7">
        <v>366</v>
      </c>
      <c r="B370" s="39" t="s">
        <v>44</v>
      </c>
      <c r="C370" s="37">
        <f t="shared" si="160"/>
        <v>1215.0999999999999</v>
      </c>
      <c r="D370" s="37">
        <v>0</v>
      </c>
      <c r="E370" s="37">
        <v>460.8</v>
      </c>
      <c r="F370" s="37">
        <v>754.3</v>
      </c>
      <c r="G370" s="63">
        <v>0</v>
      </c>
      <c r="H370" s="40">
        <v>0</v>
      </c>
      <c r="I370" s="40">
        <v>0</v>
      </c>
      <c r="J370" s="40">
        <v>0</v>
      </c>
      <c r="K370" s="6" t="s">
        <v>7</v>
      </c>
    </row>
    <row r="371" spans="1:11" ht="15.75" x14ac:dyDescent="0.25">
      <c r="A371" s="7">
        <v>367</v>
      </c>
      <c r="B371" s="39" t="s">
        <v>9</v>
      </c>
      <c r="C371" s="37">
        <f t="shared" si="160"/>
        <v>2961.6</v>
      </c>
      <c r="D371" s="37">
        <v>0</v>
      </c>
      <c r="E371" s="37">
        <v>1528.3</v>
      </c>
      <c r="F371" s="37">
        <v>0</v>
      </c>
      <c r="G371" s="63">
        <f>G377</f>
        <v>1433.3</v>
      </c>
      <c r="H371" s="40">
        <f t="shared" ref="H371:J371" si="162">H377</f>
        <v>0</v>
      </c>
      <c r="I371" s="40">
        <f t="shared" si="162"/>
        <v>0</v>
      </c>
      <c r="J371" s="40">
        <f t="shared" si="162"/>
        <v>0</v>
      </c>
      <c r="K371" s="6" t="s">
        <v>7</v>
      </c>
    </row>
    <row r="372" spans="1:11" ht="15.75" x14ac:dyDescent="0.25">
      <c r="A372" s="7">
        <v>368</v>
      </c>
      <c r="B372" s="39" t="s">
        <v>10</v>
      </c>
      <c r="C372" s="37">
        <f t="shared" si="160"/>
        <v>6850.1120000000001</v>
      </c>
      <c r="D372" s="37">
        <v>0</v>
      </c>
      <c r="E372" s="37">
        <v>1050.3900000000001</v>
      </c>
      <c r="F372" s="37">
        <v>1565.18</v>
      </c>
      <c r="G372" s="63">
        <f>G376</f>
        <v>394.54199999999997</v>
      </c>
      <c r="H372" s="40">
        <f t="shared" ref="H372:J372" si="163">H376</f>
        <v>1280</v>
      </c>
      <c r="I372" s="40">
        <f t="shared" si="163"/>
        <v>1280</v>
      </c>
      <c r="J372" s="40">
        <f t="shared" si="163"/>
        <v>1280</v>
      </c>
      <c r="K372" s="6" t="s">
        <v>7</v>
      </c>
    </row>
    <row r="373" spans="1:11" ht="78.75" x14ac:dyDescent="0.25">
      <c r="A373" s="7">
        <v>369</v>
      </c>
      <c r="B373" s="11" t="s">
        <v>216</v>
      </c>
      <c r="C373" s="6">
        <f t="shared" si="160"/>
        <v>1050.3900000000001</v>
      </c>
      <c r="D373" s="6">
        <v>0</v>
      </c>
      <c r="E373" s="6">
        <v>1050.3900000000001</v>
      </c>
      <c r="F373" s="6">
        <v>0</v>
      </c>
      <c r="G373" s="59">
        <v>0</v>
      </c>
      <c r="H373" s="24">
        <v>0</v>
      </c>
      <c r="I373" s="24">
        <v>0</v>
      </c>
      <c r="J373" s="24">
        <v>0</v>
      </c>
      <c r="K373" s="6" t="s">
        <v>217</v>
      </c>
    </row>
    <row r="374" spans="1:11" ht="15.75" x14ac:dyDescent="0.25">
      <c r="A374" s="7">
        <v>370</v>
      </c>
      <c r="B374" s="11" t="s">
        <v>25</v>
      </c>
      <c r="C374" s="6">
        <f t="shared" si="160"/>
        <v>1050.3900000000001</v>
      </c>
      <c r="D374" s="6">
        <v>0</v>
      </c>
      <c r="E374" s="6">
        <v>1050.3900000000001</v>
      </c>
      <c r="F374" s="6">
        <v>0</v>
      </c>
      <c r="G374" s="66">
        <v>0</v>
      </c>
      <c r="H374" s="30">
        <v>0</v>
      </c>
      <c r="I374" s="30">
        <v>0</v>
      </c>
      <c r="J374" s="30">
        <v>0</v>
      </c>
      <c r="K374" s="6"/>
    </row>
    <row r="375" spans="1:11" ht="78.75" x14ac:dyDescent="0.25">
      <c r="A375" s="7">
        <v>371</v>
      </c>
      <c r="B375" s="11" t="s">
        <v>218</v>
      </c>
      <c r="C375" s="6">
        <f t="shared" si="160"/>
        <v>10769.722</v>
      </c>
      <c r="D375" s="6">
        <v>0</v>
      </c>
      <c r="E375" s="6">
        <v>1989.1</v>
      </c>
      <c r="F375" s="6">
        <v>3112.78</v>
      </c>
      <c r="G375" s="59">
        <f>SUM(G376:G378)</f>
        <v>1827.8419999999999</v>
      </c>
      <c r="H375" s="24">
        <f t="shared" ref="H375:J375" si="164">SUM(H376:H378)</f>
        <v>1280</v>
      </c>
      <c r="I375" s="24">
        <f t="shared" si="164"/>
        <v>1280</v>
      </c>
      <c r="J375" s="24">
        <f t="shared" si="164"/>
        <v>1280</v>
      </c>
      <c r="K375" s="6" t="s">
        <v>217</v>
      </c>
    </row>
    <row r="376" spans="1:11" ht="15.75" x14ac:dyDescent="0.25">
      <c r="A376" s="7">
        <v>372</v>
      </c>
      <c r="B376" s="11" t="s">
        <v>10</v>
      </c>
      <c r="C376" s="6">
        <f t="shared" si="160"/>
        <v>5799.7219999999998</v>
      </c>
      <c r="D376" s="6">
        <v>0</v>
      </c>
      <c r="E376" s="6">
        <v>0</v>
      </c>
      <c r="F376" s="6">
        <v>1565.18</v>
      </c>
      <c r="G376" s="69">
        <v>394.54199999999997</v>
      </c>
      <c r="H376" s="26">
        <v>1280</v>
      </c>
      <c r="I376" s="26">
        <v>1280</v>
      </c>
      <c r="J376" s="26">
        <v>1280</v>
      </c>
      <c r="K376" s="6"/>
    </row>
    <row r="377" spans="1:11" ht="15.75" x14ac:dyDescent="0.25">
      <c r="A377" s="7">
        <v>373</v>
      </c>
      <c r="B377" s="11" t="s">
        <v>26</v>
      </c>
      <c r="C377" s="6">
        <f t="shared" si="160"/>
        <v>3754.8999999999996</v>
      </c>
      <c r="D377" s="6">
        <v>0</v>
      </c>
      <c r="E377" s="6">
        <v>1528.3</v>
      </c>
      <c r="F377" s="6">
        <v>793.3</v>
      </c>
      <c r="G377" s="69">
        <v>1433.3</v>
      </c>
      <c r="H377" s="26">
        <v>0</v>
      </c>
      <c r="I377" s="26">
        <v>0</v>
      </c>
      <c r="J377" s="26">
        <v>0</v>
      </c>
      <c r="K377" s="6"/>
    </row>
    <row r="378" spans="1:11" ht="15.75" x14ac:dyDescent="0.25">
      <c r="A378" s="7">
        <v>374</v>
      </c>
      <c r="B378" s="11" t="s">
        <v>12</v>
      </c>
      <c r="C378" s="6">
        <f t="shared" si="160"/>
        <v>1215.0999999999999</v>
      </c>
      <c r="D378" s="6">
        <v>0</v>
      </c>
      <c r="E378" s="6">
        <v>460.8</v>
      </c>
      <c r="F378" s="6">
        <v>754.3</v>
      </c>
      <c r="G378" s="59">
        <v>0</v>
      </c>
      <c r="H378" s="24">
        <v>0</v>
      </c>
      <c r="I378" s="24">
        <v>0</v>
      </c>
      <c r="J378" s="24">
        <v>0</v>
      </c>
      <c r="K378" s="6"/>
    </row>
    <row r="379" spans="1:11" ht="15.75" x14ac:dyDescent="0.25">
      <c r="A379" s="7">
        <v>375</v>
      </c>
      <c r="B379" s="152" t="s">
        <v>219</v>
      </c>
      <c r="C379" s="153"/>
      <c r="D379" s="153"/>
      <c r="E379" s="153"/>
      <c r="F379" s="153"/>
      <c r="G379" s="153"/>
      <c r="H379" s="153"/>
      <c r="I379" s="153"/>
      <c r="J379" s="153"/>
      <c r="K379" s="6"/>
    </row>
    <row r="380" spans="1:11" ht="31.5" x14ac:dyDescent="0.25">
      <c r="A380" s="7">
        <v>376</v>
      </c>
      <c r="B380" s="11" t="s">
        <v>43</v>
      </c>
      <c r="C380" s="6">
        <f>SUM(D380:J380)</f>
        <v>0</v>
      </c>
      <c r="D380" s="6">
        <v>0</v>
      </c>
      <c r="E380" s="6">
        <v>0</v>
      </c>
      <c r="F380" s="6">
        <v>0</v>
      </c>
      <c r="G380" s="59">
        <f>G381+G382+G383</f>
        <v>0</v>
      </c>
      <c r="H380" s="24">
        <f t="shared" ref="H380:J380" si="165">H381+H382+H383</f>
        <v>0</v>
      </c>
      <c r="I380" s="24">
        <f t="shared" si="165"/>
        <v>0</v>
      </c>
      <c r="J380" s="24">
        <f t="shared" si="165"/>
        <v>0</v>
      </c>
      <c r="K380" s="5"/>
    </row>
    <row r="381" spans="1:11" ht="15.75" x14ac:dyDescent="0.25">
      <c r="A381" s="7">
        <v>377</v>
      </c>
      <c r="B381" s="11" t="s">
        <v>44</v>
      </c>
      <c r="C381" s="6">
        <v>0</v>
      </c>
      <c r="D381" s="6">
        <v>0</v>
      </c>
      <c r="E381" s="6">
        <v>0</v>
      </c>
      <c r="F381" s="6">
        <v>0</v>
      </c>
      <c r="G381" s="59">
        <v>0</v>
      </c>
      <c r="H381" s="24">
        <v>0</v>
      </c>
      <c r="I381" s="24">
        <v>0</v>
      </c>
      <c r="J381" s="24">
        <v>0</v>
      </c>
      <c r="K381" s="6" t="s">
        <v>7</v>
      </c>
    </row>
    <row r="382" spans="1:11" ht="15.75" x14ac:dyDescent="0.25">
      <c r="A382" s="7">
        <v>378</v>
      </c>
      <c r="B382" s="11" t="s">
        <v>9</v>
      </c>
      <c r="C382" s="6">
        <v>0</v>
      </c>
      <c r="D382" s="6">
        <v>0</v>
      </c>
      <c r="E382" s="6">
        <v>0</v>
      </c>
      <c r="F382" s="6">
        <v>0</v>
      </c>
      <c r="G382" s="59">
        <v>0</v>
      </c>
      <c r="H382" s="24">
        <v>0</v>
      </c>
      <c r="I382" s="24">
        <v>0</v>
      </c>
      <c r="J382" s="24">
        <v>0</v>
      </c>
      <c r="K382" s="6" t="s">
        <v>7</v>
      </c>
    </row>
    <row r="383" spans="1:11" ht="15.75" x14ac:dyDescent="0.25">
      <c r="A383" s="7">
        <v>379</v>
      </c>
      <c r="B383" s="11" t="s">
        <v>10</v>
      </c>
      <c r="C383" s="6">
        <f>SUM(D383:J383)</f>
        <v>0</v>
      </c>
      <c r="D383" s="6">
        <v>0</v>
      </c>
      <c r="E383" s="6">
        <v>0</v>
      </c>
      <c r="F383" s="6">
        <v>0</v>
      </c>
      <c r="G383" s="59">
        <f>G388</f>
        <v>0</v>
      </c>
      <c r="H383" s="24">
        <f t="shared" ref="H383:J383" si="166">H388</f>
        <v>0</v>
      </c>
      <c r="I383" s="24">
        <f t="shared" si="166"/>
        <v>0</v>
      </c>
      <c r="J383" s="24">
        <f t="shared" si="166"/>
        <v>0</v>
      </c>
      <c r="K383" s="6" t="s">
        <v>7</v>
      </c>
    </row>
    <row r="384" spans="1:11" ht="15.75" x14ac:dyDescent="0.25">
      <c r="A384" s="7">
        <v>380</v>
      </c>
      <c r="B384" s="145" t="s">
        <v>16</v>
      </c>
      <c r="C384" s="146"/>
      <c r="D384" s="146"/>
      <c r="E384" s="146"/>
      <c r="F384" s="146"/>
      <c r="G384" s="146"/>
      <c r="H384" s="146"/>
      <c r="I384" s="146"/>
      <c r="J384" s="146"/>
      <c r="K384" s="6" t="s">
        <v>7</v>
      </c>
    </row>
    <row r="385" spans="1:11" ht="31.5" x14ac:dyDescent="0.25">
      <c r="A385" s="7">
        <v>381</v>
      </c>
      <c r="B385" s="39" t="s">
        <v>45</v>
      </c>
      <c r="C385" s="37">
        <f>SUM(D385:J385)</f>
        <v>0</v>
      </c>
      <c r="D385" s="37">
        <v>0</v>
      </c>
      <c r="E385" s="37">
        <v>0</v>
      </c>
      <c r="F385" s="37">
        <v>0</v>
      </c>
      <c r="G385" s="63">
        <f>G386+G387+G388</f>
        <v>0</v>
      </c>
      <c r="H385" s="40">
        <f t="shared" ref="H385:J385" si="167">H386+H387+H388</f>
        <v>0</v>
      </c>
      <c r="I385" s="40">
        <f t="shared" si="167"/>
        <v>0</v>
      </c>
      <c r="J385" s="40">
        <f t="shared" si="167"/>
        <v>0</v>
      </c>
      <c r="K385" s="5"/>
    </row>
    <row r="386" spans="1:11" ht="15.75" x14ac:dyDescent="0.25">
      <c r="A386" s="7">
        <v>382</v>
      </c>
      <c r="B386" s="39" t="s">
        <v>44</v>
      </c>
      <c r="C386" s="37">
        <v>0</v>
      </c>
      <c r="D386" s="37">
        <v>0</v>
      </c>
      <c r="E386" s="37">
        <v>0</v>
      </c>
      <c r="F386" s="37">
        <v>0</v>
      </c>
      <c r="G386" s="63">
        <v>0</v>
      </c>
      <c r="H386" s="40">
        <v>0</v>
      </c>
      <c r="I386" s="40">
        <v>0</v>
      </c>
      <c r="J386" s="40">
        <v>0</v>
      </c>
      <c r="K386" s="6" t="s">
        <v>7</v>
      </c>
    </row>
    <row r="387" spans="1:11" ht="15.75" x14ac:dyDescent="0.25">
      <c r="A387" s="7">
        <v>383</v>
      </c>
      <c r="B387" s="39" t="s">
        <v>9</v>
      </c>
      <c r="C387" s="37">
        <v>0</v>
      </c>
      <c r="D387" s="37">
        <v>0</v>
      </c>
      <c r="E387" s="37">
        <v>0</v>
      </c>
      <c r="F387" s="37">
        <v>0</v>
      </c>
      <c r="G387" s="63">
        <v>0</v>
      </c>
      <c r="H387" s="40">
        <v>0</v>
      </c>
      <c r="I387" s="40">
        <v>0</v>
      </c>
      <c r="J387" s="40">
        <v>0</v>
      </c>
      <c r="K387" s="6" t="s">
        <v>7</v>
      </c>
    </row>
    <row r="388" spans="1:11" ht="15.75" x14ac:dyDescent="0.25">
      <c r="A388" s="7">
        <v>384</v>
      </c>
      <c r="B388" s="39" t="s">
        <v>10</v>
      </c>
      <c r="C388" s="37">
        <f>SUM(D388:J388)</f>
        <v>0</v>
      </c>
      <c r="D388" s="37">
        <v>0</v>
      </c>
      <c r="E388" s="37">
        <v>0</v>
      </c>
      <c r="F388" s="37">
        <v>0</v>
      </c>
      <c r="G388" s="63">
        <f>G391+G393</f>
        <v>0</v>
      </c>
      <c r="H388" s="40">
        <f t="shared" ref="H388:J388" si="168">H391+H393</f>
        <v>0</v>
      </c>
      <c r="I388" s="40">
        <f t="shared" si="168"/>
        <v>0</v>
      </c>
      <c r="J388" s="40">
        <f t="shared" si="168"/>
        <v>0</v>
      </c>
      <c r="K388" s="6" t="s">
        <v>7</v>
      </c>
    </row>
    <row r="389" spans="1:11" ht="94.5" x14ac:dyDescent="0.25">
      <c r="A389" s="7">
        <v>385</v>
      </c>
      <c r="B389" s="11" t="s">
        <v>220</v>
      </c>
      <c r="C389" s="6">
        <v>0</v>
      </c>
      <c r="D389" s="6">
        <v>0</v>
      </c>
      <c r="E389" s="6">
        <v>0</v>
      </c>
      <c r="F389" s="6">
        <v>0</v>
      </c>
      <c r="G389" s="59">
        <v>0</v>
      </c>
      <c r="H389" s="24">
        <v>0</v>
      </c>
      <c r="I389" s="24">
        <v>0</v>
      </c>
      <c r="J389" s="24">
        <v>0</v>
      </c>
      <c r="K389" s="6" t="s">
        <v>7</v>
      </c>
    </row>
    <row r="390" spans="1:11" ht="31.5" x14ac:dyDescent="0.25">
      <c r="A390" s="7">
        <v>386</v>
      </c>
      <c r="B390" s="11" t="s">
        <v>63</v>
      </c>
      <c r="C390" s="6">
        <v>0</v>
      </c>
      <c r="D390" s="6">
        <v>0</v>
      </c>
      <c r="E390" s="6">
        <v>0</v>
      </c>
      <c r="F390" s="6">
        <v>0</v>
      </c>
      <c r="G390" s="59">
        <v>0</v>
      </c>
      <c r="H390" s="24">
        <v>0</v>
      </c>
      <c r="I390" s="24">
        <v>0</v>
      </c>
      <c r="J390" s="24">
        <v>0</v>
      </c>
      <c r="K390" s="6" t="s">
        <v>221</v>
      </c>
    </row>
    <row r="391" spans="1:11" ht="15.75" x14ac:dyDescent="0.25">
      <c r="A391" s="7">
        <v>387</v>
      </c>
      <c r="B391" s="11" t="s">
        <v>10</v>
      </c>
      <c r="C391" s="6">
        <f>SUM(D391:J391)</f>
        <v>0</v>
      </c>
      <c r="D391" s="6">
        <v>0</v>
      </c>
      <c r="E391" s="6">
        <v>0</v>
      </c>
      <c r="F391" s="6">
        <v>0</v>
      </c>
      <c r="G391" s="59">
        <v>0</v>
      </c>
      <c r="H391" s="24">
        <v>0</v>
      </c>
      <c r="I391" s="24">
        <v>0</v>
      </c>
      <c r="J391" s="24">
        <v>0</v>
      </c>
      <c r="K391" s="6"/>
    </row>
    <row r="392" spans="1:11" ht="94.5" x14ac:dyDescent="0.25">
      <c r="A392" s="7">
        <v>388</v>
      </c>
      <c r="B392" s="11" t="s">
        <v>222</v>
      </c>
      <c r="C392" s="6">
        <f>SUM(D392:J392)</f>
        <v>0</v>
      </c>
      <c r="D392" s="6">
        <v>0</v>
      </c>
      <c r="E392" s="6">
        <v>0</v>
      </c>
      <c r="F392" s="6">
        <v>0</v>
      </c>
      <c r="G392" s="59">
        <f>G393</f>
        <v>0</v>
      </c>
      <c r="H392" s="24">
        <f t="shared" ref="H392:J392" si="169">H393</f>
        <v>0</v>
      </c>
      <c r="I392" s="24">
        <f t="shared" si="169"/>
        <v>0</v>
      </c>
      <c r="J392" s="24">
        <f t="shared" si="169"/>
        <v>0</v>
      </c>
      <c r="K392" s="6"/>
    </row>
    <row r="393" spans="1:11" ht="31.5" x14ac:dyDescent="0.25">
      <c r="A393" s="7">
        <v>389</v>
      </c>
      <c r="B393" s="11" t="s">
        <v>10</v>
      </c>
      <c r="C393" s="6">
        <f>SUM(D393:J393)</f>
        <v>0</v>
      </c>
      <c r="D393" s="6">
        <v>0</v>
      </c>
      <c r="E393" s="6">
        <v>0</v>
      </c>
      <c r="F393" s="6">
        <v>0</v>
      </c>
      <c r="G393" s="59">
        <v>0</v>
      </c>
      <c r="H393" s="24">
        <v>0</v>
      </c>
      <c r="I393" s="24">
        <v>0</v>
      </c>
      <c r="J393" s="24">
        <v>0</v>
      </c>
      <c r="K393" s="6" t="s">
        <v>223</v>
      </c>
    </row>
    <row r="394" spans="1:11" ht="15.75" x14ac:dyDescent="0.25">
      <c r="A394" s="7">
        <v>390</v>
      </c>
      <c r="B394" s="152" t="s">
        <v>236</v>
      </c>
      <c r="C394" s="153"/>
      <c r="D394" s="153"/>
      <c r="E394" s="153"/>
      <c r="F394" s="153"/>
      <c r="G394" s="153"/>
      <c r="H394" s="153"/>
      <c r="I394" s="153"/>
      <c r="J394" s="153"/>
      <c r="K394" s="83"/>
    </row>
    <row r="395" spans="1:11" ht="31.5" x14ac:dyDescent="0.25">
      <c r="A395" s="7">
        <v>391</v>
      </c>
      <c r="B395" s="11" t="s">
        <v>43</v>
      </c>
      <c r="C395" s="6">
        <f>SUM(D395:J395)</f>
        <v>0</v>
      </c>
      <c r="D395" s="6">
        <v>0</v>
      </c>
      <c r="E395" s="6">
        <v>0</v>
      </c>
      <c r="F395" s="6">
        <v>0</v>
      </c>
      <c r="G395" s="59">
        <f>G396</f>
        <v>0</v>
      </c>
      <c r="H395" s="24">
        <f>H396</f>
        <v>0</v>
      </c>
      <c r="I395" s="24">
        <f>I396</f>
        <v>0</v>
      </c>
      <c r="J395" s="24">
        <f>J396</f>
        <v>0</v>
      </c>
      <c r="K395" s="5"/>
    </row>
    <row r="396" spans="1:11" ht="15.75" x14ac:dyDescent="0.25">
      <c r="A396" s="7">
        <v>392</v>
      </c>
      <c r="B396" s="11" t="s">
        <v>10</v>
      </c>
      <c r="C396" s="6">
        <f>SUM(D396:J396)</f>
        <v>0</v>
      </c>
      <c r="D396" s="6">
        <v>0</v>
      </c>
      <c r="E396" s="6">
        <v>0</v>
      </c>
      <c r="F396" s="6">
        <v>0</v>
      </c>
      <c r="G396" s="59">
        <f>G399</f>
        <v>0</v>
      </c>
      <c r="H396" s="24">
        <f t="shared" ref="H396:J396" si="170">H399</f>
        <v>0</v>
      </c>
      <c r="I396" s="24">
        <f t="shared" si="170"/>
        <v>0</v>
      </c>
      <c r="J396" s="24">
        <f t="shared" si="170"/>
        <v>0</v>
      </c>
      <c r="K396" s="6" t="s">
        <v>7</v>
      </c>
    </row>
    <row r="397" spans="1:11" ht="15.75" x14ac:dyDescent="0.25">
      <c r="A397" s="7">
        <v>393</v>
      </c>
      <c r="B397" s="145" t="s">
        <v>16</v>
      </c>
      <c r="C397" s="146"/>
      <c r="D397" s="146"/>
      <c r="E397" s="146"/>
      <c r="F397" s="146"/>
      <c r="G397" s="146"/>
      <c r="H397" s="146"/>
      <c r="I397" s="146"/>
      <c r="J397" s="146"/>
      <c r="K397" s="6" t="s">
        <v>7</v>
      </c>
    </row>
    <row r="398" spans="1:11" ht="31.5" x14ac:dyDescent="0.25">
      <c r="A398" s="7">
        <v>394</v>
      </c>
      <c r="B398" s="39" t="s">
        <v>45</v>
      </c>
      <c r="C398" s="37">
        <f>SUM(D398:J398)</f>
        <v>0</v>
      </c>
      <c r="D398" s="37">
        <v>0</v>
      </c>
      <c r="E398" s="37">
        <v>0</v>
      </c>
      <c r="F398" s="37">
        <v>0</v>
      </c>
      <c r="G398" s="63">
        <f>G399</f>
        <v>0</v>
      </c>
      <c r="H398" s="40">
        <f>H399</f>
        <v>0</v>
      </c>
      <c r="I398" s="40">
        <f>I399</f>
        <v>0</v>
      </c>
      <c r="J398" s="40">
        <f>J399</f>
        <v>0</v>
      </c>
      <c r="K398" s="5"/>
    </row>
    <row r="399" spans="1:11" ht="15.75" x14ac:dyDescent="0.25">
      <c r="A399" s="7">
        <v>395</v>
      </c>
      <c r="B399" s="39" t="s">
        <v>10</v>
      </c>
      <c r="C399" s="37">
        <f>SUM(D399:J399)</f>
        <v>0</v>
      </c>
      <c r="D399" s="37">
        <v>0</v>
      </c>
      <c r="E399" s="37">
        <v>0</v>
      </c>
      <c r="F399" s="37">
        <v>0</v>
      </c>
      <c r="G399" s="63">
        <f>G401+G403</f>
        <v>0</v>
      </c>
      <c r="H399" s="40">
        <f t="shared" ref="H399:J399" si="171">H401+H403</f>
        <v>0</v>
      </c>
      <c r="I399" s="40">
        <f t="shared" si="171"/>
        <v>0</v>
      </c>
      <c r="J399" s="40">
        <f t="shared" si="171"/>
        <v>0</v>
      </c>
      <c r="K399" s="6" t="s">
        <v>7</v>
      </c>
    </row>
    <row r="400" spans="1:11" ht="63" x14ac:dyDescent="0.25">
      <c r="A400" s="7">
        <v>396</v>
      </c>
      <c r="B400" s="11" t="s">
        <v>237</v>
      </c>
      <c r="C400" s="6">
        <v>0</v>
      </c>
      <c r="D400" s="6">
        <v>0</v>
      </c>
      <c r="E400" s="6">
        <v>0</v>
      </c>
      <c r="F400" s="6">
        <v>0</v>
      </c>
      <c r="G400" s="59">
        <v>0</v>
      </c>
      <c r="H400" s="24">
        <v>0</v>
      </c>
      <c r="I400" s="24">
        <v>0</v>
      </c>
      <c r="J400" s="24">
        <v>0</v>
      </c>
      <c r="K400" s="6" t="s">
        <v>240</v>
      </c>
    </row>
    <row r="401" spans="1:11" ht="15.75" x14ac:dyDescent="0.25">
      <c r="A401" s="7">
        <v>397</v>
      </c>
      <c r="B401" s="11" t="s">
        <v>10</v>
      </c>
      <c r="C401" s="6">
        <f>SUM(D401:J401)</f>
        <v>0</v>
      </c>
      <c r="D401" s="6">
        <v>0</v>
      </c>
      <c r="E401" s="6">
        <v>0</v>
      </c>
      <c r="F401" s="6">
        <v>0</v>
      </c>
      <c r="G401" s="59">
        <v>0</v>
      </c>
      <c r="H401" s="24">
        <v>0</v>
      </c>
      <c r="I401" s="24">
        <v>0</v>
      </c>
      <c r="J401" s="24">
        <v>0</v>
      </c>
      <c r="K401" s="13"/>
    </row>
    <row r="402" spans="1:11" ht="63" x14ac:dyDescent="0.25">
      <c r="A402" s="7">
        <v>398</v>
      </c>
      <c r="B402" s="11" t="s">
        <v>238</v>
      </c>
      <c r="C402" s="6">
        <f>SUM(D402:J402)</f>
        <v>0</v>
      </c>
      <c r="D402" s="6">
        <v>0</v>
      </c>
      <c r="E402" s="6">
        <v>0</v>
      </c>
      <c r="F402" s="6">
        <v>0</v>
      </c>
      <c r="G402" s="59">
        <f>G403</f>
        <v>0</v>
      </c>
      <c r="H402" s="24">
        <f t="shared" ref="H402:J404" si="172">H403</f>
        <v>0</v>
      </c>
      <c r="I402" s="24">
        <f t="shared" si="172"/>
        <v>0</v>
      </c>
      <c r="J402" s="24">
        <f t="shared" si="172"/>
        <v>0</v>
      </c>
      <c r="K402" s="6" t="s">
        <v>241</v>
      </c>
    </row>
    <row r="403" spans="1:11" ht="21" customHeight="1" x14ac:dyDescent="0.25">
      <c r="A403" s="7">
        <v>399</v>
      </c>
      <c r="B403" s="11" t="s">
        <v>10</v>
      </c>
      <c r="C403" s="6">
        <f>SUM(D403:J403)</f>
        <v>0</v>
      </c>
      <c r="D403" s="6">
        <v>0</v>
      </c>
      <c r="E403" s="6">
        <v>0</v>
      </c>
      <c r="F403" s="6">
        <v>0</v>
      </c>
      <c r="G403" s="59">
        <v>0</v>
      </c>
      <c r="H403" s="24">
        <v>0</v>
      </c>
      <c r="I403" s="24">
        <v>0</v>
      </c>
      <c r="J403" s="24">
        <v>0</v>
      </c>
      <c r="K403" s="6"/>
    </row>
    <row r="404" spans="1:11" ht="126" x14ac:dyDescent="0.25">
      <c r="A404" s="7">
        <v>400</v>
      </c>
      <c r="B404" s="11" t="s">
        <v>239</v>
      </c>
      <c r="C404" s="6">
        <f>SUM(D404:J404)</f>
        <v>0</v>
      </c>
      <c r="D404" s="6">
        <v>0</v>
      </c>
      <c r="E404" s="6">
        <v>0</v>
      </c>
      <c r="F404" s="6">
        <v>0</v>
      </c>
      <c r="G404" s="59">
        <f>G405</f>
        <v>0</v>
      </c>
      <c r="H404" s="24">
        <f t="shared" si="172"/>
        <v>0</v>
      </c>
      <c r="I404" s="24">
        <f t="shared" si="172"/>
        <v>0</v>
      </c>
      <c r="J404" s="24">
        <f t="shared" si="172"/>
        <v>0</v>
      </c>
      <c r="K404" s="6" t="s">
        <v>242</v>
      </c>
    </row>
    <row r="405" spans="1:11" ht="15.75" x14ac:dyDescent="0.25">
      <c r="A405" s="7">
        <v>401</v>
      </c>
      <c r="B405" s="11" t="s">
        <v>10</v>
      </c>
      <c r="C405" s="6">
        <f>SUM(D405:J405)</f>
        <v>0</v>
      </c>
      <c r="D405" s="6">
        <v>0</v>
      </c>
      <c r="E405" s="6">
        <v>0</v>
      </c>
      <c r="F405" s="6">
        <v>0</v>
      </c>
      <c r="G405" s="59">
        <v>0</v>
      </c>
      <c r="H405" s="24">
        <v>0</v>
      </c>
      <c r="I405" s="24">
        <v>0</v>
      </c>
      <c r="J405" s="24">
        <v>0</v>
      </c>
      <c r="K405" s="83"/>
    </row>
  </sheetData>
  <mergeCells count="42">
    <mergeCell ref="B397:J397"/>
    <mergeCell ref="B300:J300"/>
    <mergeCell ref="B307:J307"/>
    <mergeCell ref="B318:J318"/>
    <mergeCell ref="B322:J322"/>
    <mergeCell ref="B351:J351"/>
    <mergeCell ref="B355:J355"/>
    <mergeCell ref="B363:J363"/>
    <mergeCell ref="B368:J368"/>
    <mergeCell ref="B379:J379"/>
    <mergeCell ref="B384:J384"/>
    <mergeCell ref="B394:J394"/>
    <mergeCell ref="B295:J295"/>
    <mergeCell ref="B171:J171"/>
    <mergeCell ref="B184:J184"/>
    <mergeCell ref="B205:J205"/>
    <mergeCell ref="B210:J210"/>
    <mergeCell ref="B215:J215"/>
    <mergeCell ref="B222:J222"/>
    <mergeCell ref="B258:J258"/>
    <mergeCell ref="B262:J262"/>
    <mergeCell ref="B276:J276"/>
    <mergeCell ref="B279:J279"/>
    <mergeCell ref="B290:J290"/>
    <mergeCell ref="B166:J166"/>
    <mergeCell ref="B89:J89"/>
    <mergeCell ref="B93:J93"/>
    <mergeCell ref="B101:J101"/>
    <mergeCell ref="B104:J104"/>
    <mergeCell ref="B111:J111"/>
    <mergeCell ref="B115:J115"/>
    <mergeCell ref="B119:J119"/>
    <mergeCell ref="B134:J134"/>
    <mergeCell ref="B141:J141"/>
    <mergeCell ref="B145:J145"/>
    <mergeCell ref="B161:J161"/>
    <mergeCell ref="B58:J58"/>
    <mergeCell ref="A2:K2"/>
    <mergeCell ref="C3:J3"/>
    <mergeCell ref="B19:J19"/>
    <mergeCell ref="B24:J24"/>
    <mergeCell ref="B53:J53"/>
  </mergeCells>
  <pageMargins left="0.70866141732283472" right="0.24" top="0.9055118110236221" bottom="0.15748031496062992" header="0.28000000000000003" footer="0.21"/>
  <pageSetup paperSize="9" scale="57" fitToHeight="2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Q411"/>
  <sheetViews>
    <sheetView zoomScale="82" zoomScaleNormal="82" workbookViewId="0">
      <pane ySplit="4" topLeftCell="A248" activePane="bottomLeft" state="frozen"/>
      <selection activeCell="C1" sqref="C1"/>
      <selection pane="bottomLeft" activeCell="F258" sqref="F258"/>
    </sheetView>
  </sheetViews>
  <sheetFormatPr defaultRowHeight="15" x14ac:dyDescent="0.25"/>
  <cols>
    <col min="1" max="1" width="7.5703125" bestFit="1" customWidth="1"/>
    <col min="2" max="2" width="34.140625" bestFit="1" customWidth="1"/>
    <col min="3" max="3" width="13.140625" bestFit="1" customWidth="1"/>
    <col min="4" max="5" width="11.28515625" bestFit="1" customWidth="1"/>
    <col min="6" max="6" width="13.140625" bestFit="1" customWidth="1"/>
    <col min="7" max="7" width="20.140625" style="74" bestFit="1" customWidth="1"/>
    <col min="8" max="10" width="20.140625" style="29" customWidth="1"/>
    <col min="11" max="11" width="19" customWidth="1"/>
    <col min="12" max="12" width="17.140625" customWidth="1"/>
  </cols>
  <sheetData>
    <row r="1" spans="1:13" ht="18.75" x14ac:dyDescent="0.3">
      <c r="A1" s="1"/>
      <c r="B1" s="2"/>
      <c r="C1" s="2"/>
      <c r="D1" s="2"/>
      <c r="E1" s="2"/>
      <c r="F1" s="2"/>
      <c r="G1" s="3"/>
      <c r="H1" s="22"/>
      <c r="I1" s="22"/>
      <c r="J1" s="22"/>
      <c r="K1" s="3"/>
    </row>
    <row r="2" spans="1:13" ht="15.75" x14ac:dyDescent="0.25">
      <c r="A2" s="148" t="s">
        <v>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3" ht="98.25" customHeight="1" x14ac:dyDescent="0.25">
      <c r="A3" s="4" t="s">
        <v>1</v>
      </c>
      <c r="B3" s="5" t="s">
        <v>2</v>
      </c>
      <c r="C3" s="149" t="s">
        <v>3</v>
      </c>
      <c r="D3" s="150"/>
      <c r="E3" s="150"/>
      <c r="F3" s="150"/>
      <c r="G3" s="150"/>
      <c r="H3" s="150"/>
      <c r="I3" s="150"/>
      <c r="J3" s="150"/>
      <c r="K3" s="6" t="s">
        <v>4</v>
      </c>
    </row>
    <row r="4" spans="1:13" ht="15.75" x14ac:dyDescent="0.25">
      <c r="A4" s="7"/>
      <c r="B4" s="8"/>
      <c r="C4" s="6" t="s">
        <v>5</v>
      </c>
      <c r="D4" s="9">
        <v>2014</v>
      </c>
      <c r="E4" s="9">
        <v>2015</v>
      </c>
      <c r="F4" s="9">
        <v>2016</v>
      </c>
      <c r="G4" s="58">
        <v>2017</v>
      </c>
      <c r="H4" s="23">
        <v>2018</v>
      </c>
      <c r="I4" s="23">
        <v>2019</v>
      </c>
      <c r="J4" s="23">
        <v>2020</v>
      </c>
      <c r="K4" s="10"/>
    </row>
    <row r="5" spans="1:13" ht="31.5" x14ac:dyDescent="0.25">
      <c r="A5" s="7">
        <v>1</v>
      </c>
      <c r="B5" s="35" t="s">
        <v>6</v>
      </c>
      <c r="C5" s="6">
        <f t="shared" ref="C5:C18" si="0">SUM(D5:J5)</f>
        <v>5552367.8847599998</v>
      </c>
      <c r="D5" s="6">
        <v>631056.41</v>
      </c>
      <c r="E5" s="6">
        <v>803655.04</v>
      </c>
      <c r="F5" s="6">
        <v>1109120.27</v>
      </c>
      <c r="G5" s="59">
        <f>SUM(G6:G9)</f>
        <v>902057.70773999987</v>
      </c>
      <c r="H5" s="24">
        <f>SUM(H6:H9)</f>
        <v>856725.98801999993</v>
      </c>
      <c r="I5" s="24">
        <f t="shared" ref="I5:J5" si="1">SUM(I6:I9)</f>
        <v>632477.08899999992</v>
      </c>
      <c r="J5" s="24">
        <f t="shared" si="1"/>
        <v>617275.38</v>
      </c>
      <c r="K5" s="6" t="s">
        <v>7</v>
      </c>
      <c r="L5" s="109">
        <v>505520367.88999999</v>
      </c>
      <c r="M5" s="95" t="s">
        <v>245</v>
      </c>
    </row>
    <row r="6" spans="1:13" ht="15.75" x14ac:dyDescent="0.25">
      <c r="A6" s="7">
        <v>2</v>
      </c>
      <c r="B6" s="11" t="s">
        <v>8</v>
      </c>
      <c r="C6" s="6">
        <f t="shared" si="0"/>
        <v>281895.09999999998</v>
      </c>
      <c r="D6" s="6">
        <v>40521.599999999999</v>
      </c>
      <c r="E6" s="6">
        <v>36378.800000000003</v>
      </c>
      <c r="F6" s="6">
        <v>44371.1</v>
      </c>
      <c r="G6" s="59">
        <f t="shared" ref="G6:J8" si="2">G11+G15</f>
        <v>38158.9</v>
      </c>
      <c r="H6" s="24">
        <f t="shared" si="2"/>
        <v>40506</v>
      </c>
      <c r="I6" s="24">
        <f t="shared" si="2"/>
        <v>40975.699999999997</v>
      </c>
      <c r="J6" s="24">
        <f t="shared" si="2"/>
        <v>40983</v>
      </c>
      <c r="K6" s="6" t="s">
        <v>7</v>
      </c>
      <c r="L6" s="99"/>
    </row>
    <row r="7" spans="1:13" ht="15.75" x14ac:dyDescent="0.25">
      <c r="A7" s="7">
        <v>3</v>
      </c>
      <c r="B7" s="11" t="s">
        <v>9</v>
      </c>
      <c r="C7" s="6">
        <f t="shared" si="0"/>
        <v>1991626.2968799998</v>
      </c>
      <c r="D7" s="6">
        <v>210930.31</v>
      </c>
      <c r="E7" s="6">
        <v>299879.27</v>
      </c>
      <c r="F7" s="6">
        <v>546208.19999999995</v>
      </c>
      <c r="G7" s="59">
        <f t="shared" si="2"/>
        <v>352020.01687999995</v>
      </c>
      <c r="H7" s="24">
        <f t="shared" si="2"/>
        <v>257274</v>
      </c>
      <c r="I7" s="24">
        <f t="shared" si="2"/>
        <v>162645.09999999998</v>
      </c>
      <c r="J7" s="24">
        <f t="shared" si="2"/>
        <v>162669.4</v>
      </c>
      <c r="K7" s="6" t="s">
        <v>7</v>
      </c>
    </row>
    <row r="8" spans="1:13" ht="15.75" x14ac:dyDescent="0.25">
      <c r="A8" s="7">
        <v>4</v>
      </c>
      <c r="B8" s="11" t="s">
        <v>10</v>
      </c>
      <c r="C8" s="6">
        <f t="shared" si="0"/>
        <v>3277147.7078799997</v>
      </c>
      <c r="D8" s="6">
        <v>379604.5</v>
      </c>
      <c r="E8" s="6">
        <v>467396.97</v>
      </c>
      <c r="F8" s="6">
        <v>518540.97</v>
      </c>
      <c r="G8" s="59">
        <f t="shared" si="2"/>
        <v>511590.71085999999</v>
      </c>
      <c r="H8" s="24">
        <f t="shared" si="2"/>
        <v>557535.28801999998</v>
      </c>
      <c r="I8" s="24">
        <f t="shared" si="2"/>
        <v>428856.28899999999</v>
      </c>
      <c r="J8" s="24">
        <f t="shared" si="2"/>
        <v>413622.98</v>
      </c>
      <c r="K8" s="6" t="s">
        <v>7</v>
      </c>
    </row>
    <row r="9" spans="1:13" ht="31.5" x14ac:dyDescent="0.25">
      <c r="A9" s="7">
        <v>5</v>
      </c>
      <c r="B9" s="50" t="s">
        <v>225</v>
      </c>
      <c r="C9" s="6">
        <f t="shared" si="0"/>
        <v>1698.78</v>
      </c>
      <c r="D9" s="6"/>
      <c r="E9" s="6"/>
      <c r="F9" s="6"/>
      <c r="G9" s="59">
        <f>G18</f>
        <v>288.08</v>
      </c>
      <c r="H9" s="24">
        <f>H18</f>
        <v>1410.7</v>
      </c>
      <c r="I9" s="24">
        <f t="shared" ref="I9:J9" si="3">I18</f>
        <v>0</v>
      </c>
      <c r="J9" s="24">
        <f t="shared" si="3"/>
        <v>0</v>
      </c>
      <c r="K9" s="6"/>
    </row>
    <row r="10" spans="1:13" ht="15.75" x14ac:dyDescent="0.25">
      <c r="A10" s="7">
        <v>6</v>
      </c>
      <c r="B10" s="41" t="s">
        <v>11</v>
      </c>
      <c r="C10" s="42">
        <f t="shared" si="0"/>
        <v>1171640.3425499999</v>
      </c>
      <c r="D10" s="42">
        <v>46536.46</v>
      </c>
      <c r="E10" s="42">
        <v>246125.55</v>
      </c>
      <c r="F10" s="42">
        <v>410431.54</v>
      </c>
      <c r="G10" s="60">
        <f>SUM(G11:G13)</f>
        <v>269040.98454999999</v>
      </c>
      <c r="H10" s="43">
        <f>SUM(H11:H13)</f>
        <v>114433.94799999999</v>
      </c>
      <c r="I10" s="43">
        <f t="shared" ref="I10:J10" si="4">SUM(I11:I13)</f>
        <v>40356.199999999997</v>
      </c>
      <c r="J10" s="43">
        <f t="shared" si="4"/>
        <v>44715.66</v>
      </c>
      <c r="K10" s="6" t="s">
        <v>7</v>
      </c>
    </row>
    <row r="11" spans="1:13" ht="15.75" x14ac:dyDescent="0.25">
      <c r="A11" s="7">
        <v>7</v>
      </c>
      <c r="B11" s="44" t="s">
        <v>12</v>
      </c>
      <c r="C11" s="42">
        <f t="shared" si="0"/>
        <v>1437.2</v>
      </c>
      <c r="D11" s="42">
        <v>1437.2</v>
      </c>
      <c r="E11" s="42">
        <v>0</v>
      </c>
      <c r="F11" s="42">
        <v>0</v>
      </c>
      <c r="G11" s="61">
        <f>0</f>
        <v>0</v>
      </c>
      <c r="H11" s="45">
        <f>0</f>
        <v>0</v>
      </c>
      <c r="I11" s="45">
        <f>0</f>
        <v>0</v>
      </c>
      <c r="J11" s="45">
        <f>0</f>
        <v>0</v>
      </c>
      <c r="K11" s="6" t="s">
        <v>7</v>
      </c>
    </row>
    <row r="12" spans="1:13" ht="15.75" x14ac:dyDescent="0.25">
      <c r="A12" s="7">
        <v>8</v>
      </c>
      <c r="B12" s="44" t="s">
        <v>9</v>
      </c>
      <c r="C12" s="42">
        <f t="shared" si="0"/>
        <v>682140.95487999998</v>
      </c>
      <c r="D12" s="42">
        <v>31705.66</v>
      </c>
      <c r="E12" s="42">
        <v>146133.76999999999</v>
      </c>
      <c r="F12" s="42">
        <v>297911.51</v>
      </c>
      <c r="G12" s="61">
        <f>G117+G171+G304</f>
        <v>175316.31487999999</v>
      </c>
      <c r="H12" s="45">
        <f>H117+H171+H304+H215</f>
        <v>31073.7</v>
      </c>
      <c r="I12" s="45">
        <f t="shared" ref="I12:J12" si="5">I117+I171+I304+I215</f>
        <v>0</v>
      </c>
      <c r="J12" s="45">
        <f t="shared" si="5"/>
        <v>0</v>
      </c>
      <c r="K12" s="6" t="s">
        <v>7</v>
      </c>
    </row>
    <row r="13" spans="1:13" ht="15.75" x14ac:dyDescent="0.25">
      <c r="A13" s="7">
        <v>9</v>
      </c>
      <c r="B13" s="44" t="s">
        <v>10</v>
      </c>
      <c r="C13" s="42">
        <f t="shared" si="0"/>
        <v>488062.18767000001</v>
      </c>
      <c r="D13" s="42">
        <v>13393.6</v>
      </c>
      <c r="E13" s="42">
        <v>99991.78</v>
      </c>
      <c r="F13" s="42">
        <v>112520.03</v>
      </c>
      <c r="G13" s="61">
        <f>G118+G172+G305</f>
        <v>93724.669670000003</v>
      </c>
      <c r="H13" s="45">
        <f>H118+H172+H305+H216</f>
        <v>83360.247999999992</v>
      </c>
      <c r="I13" s="45">
        <f t="shared" ref="I13:J13" si="6">I118+I172+I305+I216</f>
        <v>40356.199999999997</v>
      </c>
      <c r="J13" s="45">
        <f t="shared" si="6"/>
        <v>44715.66</v>
      </c>
      <c r="K13" s="6" t="s">
        <v>7</v>
      </c>
    </row>
    <row r="14" spans="1:13" ht="15.75" x14ac:dyDescent="0.25">
      <c r="A14" s="7">
        <v>10</v>
      </c>
      <c r="B14" s="36" t="s">
        <v>13</v>
      </c>
      <c r="C14" s="37">
        <f t="shared" si="0"/>
        <v>4380727.5422099996</v>
      </c>
      <c r="D14" s="37">
        <v>584519.94999999995</v>
      </c>
      <c r="E14" s="37">
        <v>557529.49</v>
      </c>
      <c r="F14" s="37">
        <v>698688.73</v>
      </c>
      <c r="G14" s="62">
        <f>SUM(G15:G18)</f>
        <v>633016.72318999993</v>
      </c>
      <c r="H14" s="38">
        <f>SUM(H15:H18)</f>
        <v>742292.04001999996</v>
      </c>
      <c r="I14" s="38">
        <f t="shared" ref="I14:J14" si="7">SUM(I15:I18)</f>
        <v>592120.88899999997</v>
      </c>
      <c r="J14" s="38">
        <f t="shared" si="7"/>
        <v>572559.72</v>
      </c>
      <c r="K14" s="6" t="s">
        <v>7</v>
      </c>
    </row>
    <row r="15" spans="1:13" ht="15.75" x14ac:dyDescent="0.25">
      <c r="A15" s="7">
        <v>11</v>
      </c>
      <c r="B15" s="39" t="s">
        <v>8</v>
      </c>
      <c r="C15" s="37">
        <f t="shared" si="0"/>
        <v>280457.90000000002</v>
      </c>
      <c r="D15" s="37">
        <v>39084.400000000001</v>
      </c>
      <c r="E15" s="37">
        <v>36378.800000000003</v>
      </c>
      <c r="F15" s="37">
        <v>44371.1</v>
      </c>
      <c r="G15" s="63">
        <f>G26+G60+G188</f>
        <v>38158.9</v>
      </c>
      <c r="H15" s="40">
        <f>H26+H60+H188</f>
        <v>40506</v>
      </c>
      <c r="I15" s="40">
        <f>I26+I60+I188</f>
        <v>40975.699999999997</v>
      </c>
      <c r="J15" s="40">
        <f>J26+J60+J188</f>
        <v>40983</v>
      </c>
      <c r="K15" s="6" t="s">
        <v>7</v>
      </c>
    </row>
    <row r="16" spans="1:13" ht="15.75" x14ac:dyDescent="0.25">
      <c r="A16" s="7">
        <v>12</v>
      </c>
      <c r="B16" s="39" t="s">
        <v>9</v>
      </c>
      <c r="C16" s="37">
        <f t="shared" si="0"/>
        <v>1309485.3419999997</v>
      </c>
      <c r="D16" s="37">
        <v>179224.65</v>
      </c>
      <c r="E16" s="37">
        <v>153745.5</v>
      </c>
      <c r="F16" s="37">
        <v>248296.69</v>
      </c>
      <c r="G16" s="63">
        <f>G27+G61+G95+G149+G189+G230+G270+G316+G330+G363+G377</f>
        <v>176703.70199999996</v>
      </c>
      <c r="H16" s="40">
        <f>H27+H61+H95+H149+H189+H230+H270+H316+H330+H363+H377</f>
        <v>226200.3</v>
      </c>
      <c r="I16" s="40">
        <f>I27+I61+I95+I149+I189+I230+I270+I316+I330+I363+I377</f>
        <v>162645.09999999998</v>
      </c>
      <c r="J16" s="40">
        <f>J27+J61+J95+J149+J189+J230+J270+J316+J330+J363+J377</f>
        <v>162669.4</v>
      </c>
      <c r="K16" s="6" t="s">
        <v>7</v>
      </c>
    </row>
    <row r="17" spans="1:11" ht="15.75" x14ac:dyDescent="0.25">
      <c r="A17" s="7">
        <v>13</v>
      </c>
      <c r="B17" s="39" t="s">
        <v>10</v>
      </c>
      <c r="C17" s="37">
        <f t="shared" si="0"/>
        <v>2789085.5202099998</v>
      </c>
      <c r="D17" s="37">
        <v>366210.9</v>
      </c>
      <c r="E17" s="37">
        <v>367405.19</v>
      </c>
      <c r="F17" s="37">
        <v>406020.94</v>
      </c>
      <c r="G17" s="63">
        <f>G28+G62+G96+G106+G150+G138+G190+G231+G271+G287+G317+G331+G364+G378+G394</f>
        <v>417866.04119000002</v>
      </c>
      <c r="H17" s="40">
        <f>H28+H62+H96+H106+H150+H138+H190+H231+H271+H287+H317+H331+H364+H378+H394+H405</f>
        <v>474175.04001999996</v>
      </c>
      <c r="I17" s="40">
        <f>I28+I62+I96+I106+I150+I138+I190+I231+I271+I287+I317+I331+I364+I378+I394+I405</f>
        <v>388500.08899999998</v>
      </c>
      <c r="J17" s="40">
        <f>J28+J62+J96+J106+J150+J138+J190+J231+J271+J287+J317+J331+J364+J378+J394+J405</f>
        <v>368907.31999999995</v>
      </c>
      <c r="K17" s="6" t="s">
        <v>7</v>
      </c>
    </row>
    <row r="18" spans="1:11" ht="31.5" x14ac:dyDescent="0.25">
      <c r="A18" s="7">
        <v>14</v>
      </c>
      <c r="B18" s="39" t="s">
        <v>225</v>
      </c>
      <c r="C18" s="37">
        <f t="shared" si="0"/>
        <v>1698.78</v>
      </c>
      <c r="D18" s="37"/>
      <c r="E18" s="37"/>
      <c r="F18" s="37"/>
      <c r="G18" s="63">
        <f>G263</f>
        <v>288.08</v>
      </c>
      <c r="H18" s="40">
        <f>H263</f>
        <v>1410.7</v>
      </c>
      <c r="I18" s="40">
        <f t="shared" ref="I18:J18" si="8">I263</f>
        <v>0</v>
      </c>
      <c r="J18" s="40">
        <f t="shared" si="8"/>
        <v>0</v>
      </c>
      <c r="K18" s="6"/>
    </row>
    <row r="19" spans="1:11" ht="15.75" x14ac:dyDescent="0.25">
      <c r="A19" s="7">
        <v>15</v>
      </c>
      <c r="B19" s="152" t="s">
        <v>14</v>
      </c>
      <c r="C19" s="153"/>
      <c r="D19" s="153"/>
      <c r="E19" s="153"/>
      <c r="F19" s="153"/>
      <c r="G19" s="153"/>
      <c r="H19" s="153"/>
      <c r="I19" s="153"/>
      <c r="J19" s="153"/>
      <c r="K19" s="5"/>
    </row>
    <row r="20" spans="1:11" ht="31.5" x14ac:dyDescent="0.25">
      <c r="A20" s="7">
        <v>16</v>
      </c>
      <c r="B20" s="11" t="s">
        <v>15</v>
      </c>
      <c r="C20" s="6">
        <f>SUM(D20:J20)</f>
        <v>70733.879020000008</v>
      </c>
      <c r="D20" s="6">
        <v>16267.86</v>
      </c>
      <c r="E20" s="6">
        <v>7701.27</v>
      </c>
      <c r="F20" s="6">
        <v>9431.6200000000008</v>
      </c>
      <c r="G20" s="59">
        <f>SUM(G21:G23)</f>
        <v>11348.816769999999</v>
      </c>
      <c r="H20" s="24">
        <f>SUM(H21:H23)</f>
        <v>15252.382250000001</v>
      </c>
      <c r="I20" s="24">
        <f t="shared" ref="I20:J20" si="9">SUM(I21:I23)</f>
        <v>5319.3</v>
      </c>
      <c r="J20" s="24">
        <f t="shared" si="9"/>
        <v>5412.63</v>
      </c>
      <c r="K20" s="6" t="s">
        <v>7</v>
      </c>
    </row>
    <row r="21" spans="1:11" ht="15.75" x14ac:dyDescent="0.25">
      <c r="A21" s="7">
        <v>17</v>
      </c>
      <c r="B21" s="11" t="s">
        <v>8</v>
      </c>
      <c r="C21" s="6">
        <f>SUM(D21:J21)</f>
        <v>325.89999999999998</v>
      </c>
      <c r="D21" s="6">
        <v>0</v>
      </c>
      <c r="E21" s="6">
        <v>0</v>
      </c>
      <c r="F21" s="6">
        <v>32.700000000000003</v>
      </c>
      <c r="G21" s="59">
        <f>G26</f>
        <v>0</v>
      </c>
      <c r="H21" s="24">
        <f>H26</f>
        <v>249.5</v>
      </c>
      <c r="I21" s="24">
        <f t="shared" ref="I21:J23" si="10">I26</f>
        <v>16.7</v>
      </c>
      <c r="J21" s="24">
        <f t="shared" si="10"/>
        <v>27</v>
      </c>
      <c r="K21" s="6" t="s">
        <v>7</v>
      </c>
    </row>
    <row r="22" spans="1:11" ht="15.75" x14ac:dyDescent="0.25">
      <c r="A22" s="7">
        <v>18</v>
      </c>
      <c r="B22" s="11" t="s">
        <v>9</v>
      </c>
      <c r="C22" s="6">
        <f>SUM(D22:J22)</f>
        <v>1196.9000000000001</v>
      </c>
      <c r="D22" s="6">
        <v>549.4</v>
      </c>
      <c r="E22" s="6">
        <v>96.2</v>
      </c>
      <c r="F22" s="6">
        <v>103.9</v>
      </c>
      <c r="G22" s="59">
        <f t="shared" ref="G22:H23" si="11">G27</f>
        <v>108.39999999999999</v>
      </c>
      <c r="H22" s="24">
        <f t="shared" si="11"/>
        <v>113</v>
      </c>
      <c r="I22" s="24">
        <f t="shared" si="10"/>
        <v>113</v>
      </c>
      <c r="J22" s="24">
        <f t="shared" si="10"/>
        <v>113</v>
      </c>
      <c r="K22" s="6" t="s">
        <v>7</v>
      </c>
    </row>
    <row r="23" spans="1:11" ht="15.75" x14ac:dyDescent="0.25">
      <c r="A23" s="7">
        <v>19</v>
      </c>
      <c r="B23" s="11" t="s">
        <v>10</v>
      </c>
      <c r="C23" s="6">
        <f>SUM(D23:J23)</f>
        <v>69211.079020000005</v>
      </c>
      <c r="D23" s="6">
        <v>15718.46</v>
      </c>
      <c r="E23" s="6">
        <v>7605.07</v>
      </c>
      <c r="F23" s="6">
        <v>9295.02</v>
      </c>
      <c r="G23" s="59">
        <f t="shared" si="11"/>
        <v>11240.41677</v>
      </c>
      <c r="H23" s="24">
        <f t="shared" si="11"/>
        <v>14889.882250000001</v>
      </c>
      <c r="I23" s="24">
        <f t="shared" si="10"/>
        <v>5189.6000000000004</v>
      </c>
      <c r="J23" s="24">
        <f t="shared" si="10"/>
        <v>5272.63</v>
      </c>
      <c r="K23" s="6" t="s">
        <v>7</v>
      </c>
    </row>
    <row r="24" spans="1:11" ht="15.75" x14ac:dyDescent="0.25">
      <c r="A24" s="7">
        <v>20</v>
      </c>
      <c r="B24" s="145" t="s">
        <v>16</v>
      </c>
      <c r="C24" s="146"/>
      <c r="D24" s="146"/>
      <c r="E24" s="146"/>
      <c r="F24" s="146"/>
      <c r="G24" s="146"/>
      <c r="H24" s="146"/>
      <c r="I24" s="146"/>
      <c r="J24" s="146"/>
      <c r="K24" s="5"/>
    </row>
    <row r="25" spans="1:11" ht="47.25" x14ac:dyDescent="0.25">
      <c r="A25" s="7">
        <v>21</v>
      </c>
      <c r="B25" s="39" t="s">
        <v>17</v>
      </c>
      <c r="C25" s="37">
        <f t="shared" ref="C25:C52" si="12">SUM(D25:J25)</f>
        <v>70733.879020000008</v>
      </c>
      <c r="D25" s="37">
        <v>16267.86</v>
      </c>
      <c r="E25" s="37">
        <v>7701.27</v>
      </c>
      <c r="F25" s="37">
        <v>9431.6200000000008</v>
      </c>
      <c r="G25" s="63">
        <f>SUM(G26:G28)</f>
        <v>11348.816769999999</v>
      </c>
      <c r="H25" s="40">
        <f>SUM(H26:H28)</f>
        <v>15252.382250000001</v>
      </c>
      <c r="I25" s="40">
        <f t="shared" ref="I25:J25" si="13">SUM(I26:I28)</f>
        <v>5319.3</v>
      </c>
      <c r="J25" s="40">
        <f t="shared" si="13"/>
        <v>5412.63</v>
      </c>
      <c r="K25" s="6" t="s">
        <v>7</v>
      </c>
    </row>
    <row r="26" spans="1:11" ht="15.75" x14ac:dyDescent="0.25">
      <c r="A26" s="7">
        <v>22</v>
      </c>
      <c r="B26" s="39" t="s">
        <v>8</v>
      </c>
      <c r="C26" s="37">
        <f t="shared" si="12"/>
        <v>325.89999999999998</v>
      </c>
      <c r="D26" s="37">
        <v>0</v>
      </c>
      <c r="E26" s="37">
        <v>0</v>
      </c>
      <c r="F26" s="37">
        <v>32.700000000000003</v>
      </c>
      <c r="G26" s="63">
        <v>0</v>
      </c>
      <c r="H26" s="40">
        <f>H46</f>
        <v>249.5</v>
      </c>
      <c r="I26" s="40">
        <f t="shared" ref="I26:J26" si="14">I46</f>
        <v>16.7</v>
      </c>
      <c r="J26" s="40">
        <f t="shared" si="14"/>
        <v>27</v>
      </c>
      <c r="K26" s="6" t="s">
        <v>7</v>
      </c>
    </row>
    <row r="27" spans="1:11" ht="15.75" x14ac:dyDescent="0.25">
      <c r="A27" s="7">
        <v>23</v>
      </c>
      <c r="B27" s="39" t="s">
        <v>9</v>
      </c>
      <c r="C27" s="37">
        <f t="shared" si="12"/>
        <v>1196.9000000000001</v>
      </c>
      <c r="D27" s="37">
        <v>549.4</v>
      </c>
      <c r="E27" s="37">
        <v>96.2</v>
      </c>
      <c r="F27" s="37">
        <v>103.9</v>
      </c>
      <c r="G27" s="63">
        <f>G42+G44+G50</f>
        <v>108.39999999999999</v>
      </c>
      <c r="H27" s="40">
        <f>H42+H44+H50</f>
        <v>113</v>
      </c>
      <c r="I27" s="40">
        <f t="shared" ref="I27:J27" si="15">I42+I44+I50</f>
        <v>113</v>
      </c>
      <c r="J27" s="40">
        <f t="shared" si="15"/>
        <v>113</v>
      </c>
      <c r="K27" s="6" t="s">
        <v>7</v>
      </c>
    </row>
    <row r="28" spans="1:11" ht="15.75" x14ac:dyDescent="0.25">
      <c r="A28" s="7">
        <v>24</v>
      </c>
      <c r="B28" s="39" t="s">
        <v>10</v>
      </c>
      <c r="C28" s="37">
        <f t="shared" si="12"/>
        <v>69211.079020000005</v>
      </c>
      <c r="D28" s="37">
        <v>15718.46</v>
      </c>
      <c r="E28" s="37">
        <v>7605.07</v>
      </c>
      <c r="F28" s="37">
        <v>9295.02</v>
      </c>
      <c r="G28" s="63">
        <f>SUM(G30,G32,G34,G36,G38,G40)</f>
        <v>11240.41677</v>
      </c>
      <c r="H28" s="40">
        <f>SUM(H30,H32,H34,H36,H38,H40)</f>
        <v>14889.882250000001</v>
      </c>
      <c r="I28" s="40">
        <f t="shared" ref="I28:J28" si="16">SUM(I30,I32,I34,I36,I38,I40)</f>
        <v>5189.6000000000004</v>
      </c>
      <c r="J28" s="40">
        <f t="shared" si="16"/>
        <v>5272.63</v>
      </c>
      <c r="K28" s="6" t="s">
        <v>7</v>
      </c>
    </row>
    <row r="29" spans="1:11" ht="78.75" x14ac:dyDescent="0.25">
      <c r="A29" s="7">
        <v>25</v>
      </c>
      <c r="B29" s="11" t="s">
        <v>18</v>
      </c>
      <c r="C29" s="6">
        <f t="shared" si="12"/>
        <v>1472.575</v>
      </c>
      <c r="D29" s="6">
        <v>552.35</v>
      </c>
      <c r="E29" s="6">
        <v>207.14500000000001</v>
      </c>
      <c r="F29" s="12">
        <v>295.08</v>
      </c>
      <c r="G29" s="59">
        <f>G30</f>
        <v>217</v>
      </c>
      <c r="H29" s="24">
        <f>H30</f>
        <v>67</v>
      </c>
      <c r="I29" s="24">
        <f t="shared" ref="I29:J29" si="17">I30</f>
        <v>67</v>
      </c>
      <c r="J29" s="24">
        <f t="shared" si="17"/>
        <v>67</v>
      </c>
      <c r="K29" s="6" t="s">
        <v>19</v>
      </c>
    </row>
    <row r="30" spans="1:11" ht="15.75" x14ac:dyDescent="0.25">
      <c r="A30" s="7">
        <v>26</v>
      </c>
      <c r="B30" s="11" t="s">
        <v>10</v>
      </c>
      <c r="C30" s="6">
        <f t="shared" si="12"/>
        <v>1472.575</v>
      </c>
      <c r="D30" s="6">
        <v>552.35</v>
      </c>
      <c r="E30" s="6">
        <v>207.14500000000001</v>
      </c>
      <c r="F30" s="12">
        <v>295.08</v>
      </c>
      <c r="G30" s="64">
        <v>217</v>
      </c>
      <c r="H30" s="26">
        <v>67</v>
      </c>
      <c r="I30" s="26">
        <v>67</v>
      </c>
      <c r="J30" s="26">
        <v>67</v>
      </c>
      <c r="K30" s="13"/>
    </row>
    <row r="31" spans="1:11" ht="63" x14ac:dyDescent="0.25">
      <c r="A31" s="7">
        <v>27</v>
      </c>
      <c r="B31" s="11" t="s">
        <v>20</v>
      </c>
      <c r="C31" s="6">
        <f t="shared" si="12"/>
        <v>21418.098599999998</v>
      </c>
      <c r="D31" s="6">
        <v>3789.64</v>
      </c>
      <c r="E31" s="6">
        <v>3829.48</v>
      </c>
      <c r="F31" s="12">
        <v>2572.87</v>
      </c>
      <c r="G31" s="59">
        <f>G32</f>
        <v>3096.1086</v>
      </c>
      <c r="H31" s="24">
        <f>H32</f>
        <v>3530</v>
      </c>
      <c r="I31" s="24">
        <f t="shared" ref="I31:J31" si="18">I32</f>
        <v>2300</v>
      </c>
      <c r="J31" s="24">
        <f t="shared" si="18"/>
        <v>2300</v>
      </c>
      <c r="K31" s="6" t="s">
        <v>21</v>
      </c>
    </row>
    <row r="32" spans="1:11" ht="15.75" x14ac:dyDescent="0.25">
      <c r="A32" s="7">
        <v>28</v>
      </c>
      <c r="B32" s="11" t="s">
        <v>10</v>
      </c>
      <c r="C32" s="6">
        <f t="shared" si="12"/>
        <v>21418.098599999998</v>
      </c>
      <c r="D32" s="6">
        <v>3789.64</v>
      </c>
      <c r="E32" s="6">
        <v>3829.48</v>
      </c>
      <c r="F32" s="12">
        <v>2572.87</v>
      </c>
      <c r="G32" s="64">
        <v>3096.1086</v>
      </c>
      <c r="H32" s="25">
        <v>3530</v>
      </c>
      <c r="I32" s="26">
        <v>2300</v>
      </c>
      <c r="J32" s="26">
        <v>2300</v>
      </c>
      <c r="K32" s="13"/>
    </row>
    <row r="33" spans="1:11" ht="47.25" x14ac:dyDescent="0.25">
      <c r="A33" s="7">
        <v>29</v>
      </c>
      <c r="B33" s="11" t="s">
        <v>22</v>
      </c>
      <c r="C33" s="6">
        <f t="shared" si="12"/>
        <v>7053.3619999999992</v>
      </c>
      <c r="D33" s="6">
        <v>2205.7199999999998</v>
      </c>
      <c r="E33" s="6">
        <v>559.80999999999995</v>
      </c>
      <c r="F33" s="6">
        <v>1122.932</v>
      </c>
      <c r="G33" s="59">
        <f>G34</f>
        <v>498.9</v>
      </c>
      <c r="H33" s="97">
        <f>H34</f>
        <v>966</v>
      </c>
      <c r="I33" s="24">
        <f t="shared" ref="I33:J33" si="19">I34</f>
        <v>850</v>
      </c>
      <c r="J33" s="24">
        <f t="shared" si="19"/>
        <v>850</v>
      </c>
      <c r="K33" s="6" t="s">
        <v>23</v>
      </c>
    </row>
    <row r="34" spans="1:11" ht="15.75" x14ac:dyDescent="0.25">
      <c r="A34" s="7">
        <v>30</v>
      </c>
      <c r="B34" s="11" t="s">
        <v>10</v>
      </c>
      <c r="C34" s="6">
        <f t="shared" si="12"/>
        <v>7053.36</v>
      </c>
      <c r="D34" s="6">
        <v>2205.7199999999998</v>
      </c>
      <c r="E34" s="6">
        <v>559.80999999999995</v>
      </c>
      <c r="F34" s="6">
        <v>1122.93</v>
      </c>
      <c r="G34" s="64">
        <v>498.9</v>
      </c>
      <c r="H34" s="97">
        <v>966</v>
      </c>
      <c r="I34" s="26">
        <v>850</v>
      </c>
      <c r="J34" s="26">
        <v>850</v>
      </c>
      <c r="K34" s="6"/>
    </row>
    <row r="35" spans="1:11" ht="78.75" x14ac:dyDescent="0.25">
      <c r="A35" s="7">
        <v>31</v>
      </c>
      <c r="B35" s="11" t="s">
        <v>27</v>
      </c>
      <c r="C35" s="6">
        <f t="shared" si="12"/>
        <v>1117.3753999999999</v>
      </c>
      <c r="D35" s="6">
        <v>55.67</v>
      </c>
      <c r="E35" s="6">
        <v>259.77</v>
      </c>
      <c r="F35" s="6">
        <v>280.56</v>
      </c>
      <c r="G35" s="59">
        <f>G36</f>
        <v>345.37540000000001</v>
      </c>
      <c r="H35" s="24">
        <f>H36</f>
        <v>62</v>
      </c>
      <c r="I35" s="24">
        <f t="shared" ref="I35:J35" si="20">I36</f>
        <v>57</v>
      </c>
      <c r="J35" s="24">
        <f t="shared" si="20"/>
        <v>57</v>
      </c>
      <c r="K35" s="6" t="s">
        <v>28</v>
      </c>
    </row>
    <row r="36" spans="1:11" ht="15.75" x14ac:dyDescent="0.25">
      <c r="A36" s="7">
        <v>32</v>
      </c>
      <c r="B36" s="11" t="s">
        <v>10</v>
      </c>
      <c r="C36" s="6">
        <f t="shared" si="12"/>
        <v>1117.3753999999999</v>
      </c>
      <c r="D36" s="6">
        <v>55.67</v>
      </c>
      <c r="E36" s="6">
        <v>259.77</v>
      </c>
      <c r="F36" s="6">
        <v>280.56</v>
      </c>
      <c r="G36" s="64">
        <v>345.37540000000001</v>
      </c>
      <c r="H36" s="26">
        <v>62</v>
      </c>
      <c r="I36" s="26">
        <v>57</v>
      </c>
      <c r="J36" s="26">
        <v>57</v>
      </c>
      <c r="K36" s="13"/>
    </row>
    <row r="37" spans="1:11" ht="157.5" x14ac:dyDescent="0.25">
      <c r="A37" s="7">
        <v>33</v>
      </c>
      <c r="B37" s="11" t="s">
        <v>29</v>
      </c>
      <c r="C37" s="6">
        <f t="shared" si="12"/>
        <v>13739.93</v>
      </c>
      <c r="D37" s="6">
        <v>1858</v>
      </c>
      <c r="E37" s="6">
        <v>1681</v>
      </c>
      <c r="F37" s="6">
        <v>1526</v>
      </c>
      <c r="G37" s="59">
        <f>G38</f>
        <v>2165.4</v>
      </c>
      <c r="H37" s="24">
        <f>H38</f>
        <v>2705.3</v>
      </c>
      <c r="I37" s="24">
        <f t="shared" ref="I37:J37" si="21">I38</f>
        <v>1860.6</v>
      </c>
      <c r="J37" s="24">
        <f t="shared" si="21"/>
        <v>1943.63</v>
      </c>
      <c r="K37" s="6" t="s">
        <v>30</v>
      </c>
    </row>
    <row r="38" spans="1:11" ht="15.75" x14ac:dyDescent="0.25">
      <c r="A38" s="7">
        <v>34</v>
      </c>
      <c r="B38" s="11" t="s">
        <v>10</v>
      </c>
      <c r="C38" s="6">
        <f t="shared" si="12"/>
        <v>13739.93</v>
      </c>
      <c r="D38" s="6">
        <v>1858</v>
      </c>
      <c r="E38" s="6">
        <v>1681</v>
      </c>
      <c r="F38" s="6">
        <v>1526</v>
      </c>
      <c r="G38" s="65">
        <v>2165.4</v>
      </c>
      <c r="H38" s="26">
        <v>2705.3</v>
      </c>
      <c r="I38" s="26">
        <v>1860.6</v>
      </c>
      <c r="J38" s="26">
        <v>1943.63</v>
      </c>
      <c r="K38" s="6"/>
    </row>
    <row r="39" spans="1:11" ht="63" x14ac:dyDescent="0.25">
      <c r="A39" s="7">
        <v>35</v>
      </c>
      <c r="B39" s="11" t="s">
        <v>31</v>
      </c>
      <c r="C39" s="6">
        <f t="shared" si="12"/>
        <v>23625.428019999999</v>
      </c>
      <c r="D39" s="6">
        <v>6472.77</v>
      </c>
      <c r="E39" s="6">
        <v>1067.8630000000001</v>
      </c>
      <c r="F39" s="6">
        <v>3497.58</v>
      </c>
      <c r="G39" s="59">
        <f>G40</f>
        <v>4917.6327700000002</v>
      </c>
      <c r="H39" s="98">
        <f>H40</f>
        <v>7559.5822500000004</v>
      </c>
      <c r="I39" s="24">
        <f t="shared" ref="I39:J39" si="22">I40</f>
        <v>55</v>
      </c>
      <c r="J39" s="24">
        <f t="shared" si="22"/>
        <v>55</v>
      </c>
      <c r="K39" s="6" t="s">
        <v>32</v>
      </c>
    </row>
    <row r="40" spans="1:11" ht="15.75" x14ac:dyDescent="0.25">
      <c r="A40" s="7">
        <v>36</v>
      </c>
      <c r="B40" s="11" t="s">
        <v>10</v>
      </c>
      <c r="C40" s="6">
        <f t="shared" si="12"/>
        <v>23625.428019999999</v>
      </c>
      <c r="D40" s="6">
        <v>6472.77</v>
      </c>
      <c r="E40" s="6">
        <v>1067.8630000000001</v>
      </c>
      <c r="F40" s="6">
        <v>3497.58</v>
      </c>
      <c r="G40" s="64">
        <v>4917.6327700000002</v>
      </c>
      <c r="H40" s="98">
        <v>7559.5822500000004</v>
      </c>
      <c r="I40" s="26">
        <v>55</v>
      </c>
      <c r="J40" s="26">
        <v>55</v>
      </c>
      <c r="K40" s="13"/>
    </row>
    <row r="41" spans="1:11" ht="204.75" x14ac:dyDescent="0.25">
      <c r="A41" s="7">
        <v>37</v>
      </c>
      <c r="B41" s="11" t="s">
        <v>33</v>
      </c>
      <c r="C41" s="6">
        <f t="shared" si="12"/>
        <v>0.7</v>
      </c>
      <c r="D41" s="6">
        <v>0.1</v>
      </c>
      <c r="E41" s="6">
        <v>0.1</v>
      </c>
      <c r="F41" s="6">
        <v>0.1</v>
      </c>
      <c r="G41" s="59">
        <f>G42</f>
        <v>0.1</v>
      </c>
      <c r="H41" s="24">
        <f>H42</f>
        <v>0.1</v>
      </c>
      <c r="I41" s="24">
        <f t="shared" ref="I41:J41" si="23">I42</f>
        <v>0.1</v>
      </c>
      <c r="J41" s="24">
        <f t="shared" si="23"/>
        <v>0.1</v>
      </c>
      <c r="K41" s="6" t="s">
        <v>32</v>
      </c>
    </row>
    <row r="42" spans="1:11" ht="15.75" x14ac:dyDescent="0.25">
      <c r="A42" s="7">
        <v>38</v>
      </c>
      <c r="B42" s="11" t="s">
        <v>26</v>
      </c>
      <c r="C42" s="6">
        <f t="shared" si="12"/>
        <v>0.7</v>
      </c>
      <c r="D42" s="6">
        <v>0.1</v>
      </c>
      <c r="E42" s="6">
        <v>0.1</v>
      </c>
      <c r="F42" s="6">
        <v>0.1</v>
      </c>
      <c r="G42" s="66">
        <v>0.1</v>
      </c>
      <c r="H42" s="30">
        <v>0.1</v>
      </c>
      <c r="I42" s="30">
        <v>0.1</v>
      </c>
      <c r="J42" s="30">
        <v>0.1</v>
      </c>
      <c r="K42" s="6"/>
    </row>
    <row r="43" spans="1:11" ht="94.5" x14ac:dyDescent="0.25">
      <c r="A43" s="7">
        <v>39</v>
      </c>
      <c r="B43" s="11" t="s">
        <v>34</v>
      </c>
      <c r="C43" s="6">
        <f t="shared" si="12"/>
        <v>737.19999999999993</v>
      </c>
      <c r="D43" s="6">
        <v>90.3</v>
      </c>
      <c r="E43" s="6">
        <v>96.1</v>
      </c>
      <c r="F43" s="6">
        <v>103.8</v>
      </c>
      <c r="G43" s="59">
        <f>G44</f>
        <v>108.3</v>
      </c>
      <c r="H43" s="24">
        <f>H44</f>
        <v>112.9</v>
      </c>
      <c r="I43" s="24">
        <f t="shared" ref="I43:J43" si="24">I44</f>
        <v>112.9</v>
      </c>
      <c r="J43" s="24">
        <f t="shared" si="24"/>
        <v>112.9</v>
      </c>
      <c r="K43" s="6" t="s">
        <v>32</v>
      </c>
    </row>
    <row r="44" spans="1:11" ht="15.75" x14ac:dyDescent="0.25">
      <c r="A44" s="7">
        <v>40</v>
      </c>
      <c r="B44" s="11" t="s">
        <v>26</v>
      </c>
      <c r="C44" s="6">
        <f t="shared" si="12"/>
        <v>737.19999999999993</v>
      </c>
      <c r="D44" s="6">
        <v>90.3</v>
      </c>
      <c r="E44" s="6">
        <v>96.1</v>
      </c>
      <c r="F44" s="6">
        <v>103.8</v>
      </c>
      <c r="G44" s="66">
        <v>108.3</v>
      </c>
      <c r="H44" s="26">
        <v>112.9</v>
      </c>
      <c r="I44" s="26">
        <v>112.9</v>
      </c>
      <c r="J44" s="26">
        <v>112.9</v>
      </c>
      <c r="K44" s="6"/>
    </row>
    <row r="45" spans="1:11" ht="141.75" x14ac:dyDescent="0.25">
      <c r="A45" s="7">
        <v>41</v>
      </c>
      <c r="B45" s="11" t="s">
        <v>35</v>
      </c>
      <c r="C45" s="6">
        <f t="shared" si="12"/>
        <v>325.89999999999998</v>
      </c>
      <c r="D45" s="6">
        <v>0</v>
      </c>
      <c r="E45" s="6">
        <v>0</v>
      </c>
      <c r="F45" s="6">
        <v>32.700000000000003</v>
      </c>
      <c r="G45" s="59">
        <v>0</v>
      </c>
      <c r="H45" s="24">
        <f>H46</f>
        <v>249.5</v>
      </c>
      <c r="I45" s="24">
        <f t="shared" ref="I45:J45" si="25">I46</f>
        <v>16.7</v>
      </c>
      <c r="J45" s="24">
        <f t="shared" si="25"/>
        <v>27</v>
      </c>
      <c r="K45" s="6" t="s">
        <v>32</v>
      </c>
    </row>
    <row r="46" spans="1:11" ht="15.75" x14ac:dyDescent="0.25">
      <c r="A46" s="7">
        <v>42</v>
      </c>
      <c r="B46" s="11" t="s">
        <v>36</v>
      </c>
      <c r="C46" s="6">
        <f t="shared" si="12"/>
        <v>325.89999999999998</v>
      </c>
      <c r="D46" s="6">
        <v>0</v>
      </c>
      <c r="E46" s="6">
        <v>0</v>
      </c>
      <c r="F46" s="6">
        <v>32.700000000000003</v>
      </c>
      <c r="G46" s="59">
        <v>0</v>
      </c>
      <c r="H46" s="26">
        <v>249.5</v>
      </c>
      <c r="I46" s="26">
        <v>16.7</v>
      </c>
      <c r="J46" s="26">
        <v>27</v>
      </c>
      <c r="K46" s="6"/>
    </row>
    <row r="47" spans="1:11" ht="63" x14ac:dyDescent="0.25">
      <c r="A47" s="7">
        <v>43</v>
      </c>
      <c r="B47" s="11" t="s">
        <v>37</v>
      </c>
      <c r="C47" s="6">
        <f t="shared" si="12"/>
        <v>459.67</v>
      </c>
      <c r="D47" s="6">
        <v>459.67</v>
      </c>
      <c r="E47" s="6">
        <v>0</v>
      </c>
      <c r="F47" s="6">
        <v>0</v>
      </c>
      <c r="G47" s="59">
        <v>0</v>
      </c>
      <c r="H47" s="24">
        <v>0</v>
      </c>
      <c r="I47" s="24">
        <v>0</v>
      </c>
      <c r="J47" s="24">
        <v>0</v>
      </c>
      <c r="K47" s="6" t="s">
        <v>38</v>
      </c>
    </row>
    <row r="48" spans="1:11" ht="15.75" x14ac:dyDescent="0.25">
      <c r="A48" s="7">
        <v>44</v>
      </c>
      <c r="B48" s="11" t="s">
        <v>10</v>
      </c>
      <c r="C48" s="6">
        <f t="shared" si="12"/>
        <v>459.67</v>
      </c>
      <c r="D48" s="6">
        <v>459.67</v>
      </c>
      <c r="E48" s="6">
        <v>0</v>
      </c>
      <c r="F48" s="6">
        <v>0</v>
      </c>
      <c r="G48" s="59">
        <v>0</v>
      </c>
      <c r="H48" s="24">
        <v>0</v>
      </c>
      <c r="I48" s="24">
        <v>0</v>
      </c>
      <c r="J48" s="24">
        <v>0</v>
      </c>
      <c r="K48" s="6"/>
    </row>
    <row r="49" spans="1:11" ht="126" x14ac:dyDescent="0.25">
      <c r="A49" s="7">
        <v>45</v>
      </c>
      <c r="B49" s="11" t="s">
        <v>39</v>
      </c>
      <c r="C49" s="6">
        <f t="shared" si="12"/>
        <v>459</v>
      </c>
      <c r="D49" s="6">
        <v>459</v>
      </c>
      <c r="E49" s="6">
        <v>0</v>
      </c>
      <c r="F49" s="6">
        <v>0</v>
      </c>
      <c r="G49" s="59">
        <v>0</v>
      </c>
      <c r="H49" s="24">
        <v>0</v>
      </c>
      <c r="I49" s="24">
        <v>0</v>
      </c>
      <c r="J49" s="24">
        <v>0</v>
      </c>
      <c r="K49" s="6" t="s">
        <v>38</v>
      </c>
    </row>
    <row r="50" spans="1:11" ht="15.75" x14ac:dyDescent="0.25">
      <c r="A50" s="7">
        <v>46</v>
      </c>
      <c r="B50" s="11" t="s">
        <v>26</v>
      </c>
      <c r="C50" s="6">
        <f t="shared" si="12"/>
        <v>459</v>
      </c>
      <c r="D50" s="6">
        <v>459</v>
      </c>
      <c r="E50" s="6">
        <v>0</v>
      </c>
      <c r="F50" s="6">
        <v>0</v>
      </c>
      <c r="G50" s="59">
        <v>0</v>
      </c>
      <c r="H50" s="24">
        <v>0</v>
      </c>
      <c r="I50" s="24">
        <v>0</v>
      </c>
      <c r="J50" s="24">
        <v>0</v>
      </c>
      <c r="K50" s="6"/>
    </row>
    <row r="51" spans="1:11" ht="78.75" x14ac:dyDescent="0.25">
      <c r="A51" s="7">
        <v>47</v>
      </c>
      <c r="B51" s="11" t="s">
        <v>40</v>
      </c>
      <c r="C51" s="6">
        <f t="shared" si="12"/>
        <v>324.64</v>
      </c>
      <c r="D51" s="6">
        <v>324.64</v>
      </c>
      <c r="E51" s="6">
        <v>0</v>
      </c>
      <c r="F51" s="6">
        <v>0</v>
      </c>
      <c r="G51" s="59">
        <v>0</v>
      </c>
      <c r="H51" s="24">
        <v>0</v>
      </c>
      <c r="I51" s="24">
        <v>0</v>
      </c>
      <c r="J51" s="24">
        <v>0</v>
      </c>
      <c r="K51" s="6" t="s">
        <v>41</v>
      </c>
    </row>
    <row r="52" spans="1:11" ht="15.75" x14ac:dyDescent="0.25">
      <c r="A52" s="7">
        <v>48</v>
      </c>
      <c r="B52" s="11" t="s">
        <v>25</v>
      </c>
      <c r="C52" s="6">
        <f t="shared" si="12"/>
        <v>324.64</v>
      </c>
      <c r="D52" s="6">
        <v>324.64</v>
      </c>
      <c r="E52" s="6">
        <v>0</v>
      </c>
      <c r="F52" s="6">
        <v>0</v>
      </c>
      <c r="G52" s="59">
        <v>0</v>
      </c>
      <c r="H52" s="24">
        <v>0</v>
      </c>
      <c r="I52" s="24">
        <v>0</v>
      </c>
      <c r="J52" s="24">
        <v>0</v>
      </c>
      <c r="K52" s="6"/>
    </row>
    <row r="53" spans="1:11" ht="15.75" x14ac:dyDescent="0.25">
      <c r="A53" s="7">
        <v>49</v>
      </c>
      <c r="B53" s="152" t="s">
        <v>42</v>
      </c>
      <c r="C53" s="153"/>
      <c r="D53" s="153"/>
      <c r="E53" s="153"/>
      <c r="F53" s="153"/>
      <c r="G53" s="153"/>
      <c r="H53" s="153"/>
      <c r="I53" s="153"/>
      <c r="J53" s="153"/>
      <c r="K53" s="5"/>
    </row>
    <row r="54" spans="1:11" ht="31.5" x14ac:dyDescent="0.25">
      <c r="A54" s="7">
        <v>50</v>
      </c>
      <c r="B54" s="11" t="s">
        <v>43</v>
      </c>
      <c r="C54" s="6">
        <f>SUM(D54:J54)</f>
        <v>1427401.9010600001</v>
      </c>
      <c r="D54" s="6">
        <v>190775.23</v>
      </c>
      <c r="E54" s="6">
        <v>185494.39999999999</v>
      </c>
      <c r="F54" s="6">
        <v>211201.42</v>
      </c>
      <c r="G54" s="59">
        <f>SUM(G55:G57)</f>
        <v>213113.99699999997</v>
      </c>
      <c r="H54" s="24">
        <f>SUM(H55:H57)</f>
        <v>208539.19405999998</v>
      </c>
      <c r="I54" s="24">
        <f t="shared" ref="I54:J54" si="26">SUM(I55:I57)</f>
        <v>208992.47</v>
      </c>
      <c r="J54" s="24">
        <f t="shared" si="26"/>
        <v>209285.19</v>
      </c>
      <c r="K54" s="6" t="s">
        <v>7</v>
      </c>
    </row>
    <row r="55" spans="1:11" ht="15.75" x14ac:dyDescent="0.25">
      <c r="A55" s="7">
        <v>51</v>
      </c>
      <c r="B55" s="11" t="s">
        <v>44</v>
      </c>
      <c r="C55" s="6">
        <f>SUM(D55:J55)</f>
        <v>277860.8</v>
      </c>
      <c r="D55" s="6">
        <v>39084.400000000001</v>
      </c>
      <c r="E55" s="6">
        <v>35918</v>
      </c>
      <c r="F55" s="6">
        <v>42528</v>
      </c>
      <c r="G55" s="59">
        <f t="shared" ref="G55:J57" si="27">G60</f>
        <v>38158.9</v>
      </c>
      <c r="H55" s="24">
        <f t="shared" si="27"/>
        <v>40256.5</v>
      </c>
      <c r="I55" s="24">
        <f t="shared" si="27"/>
        <v>40959</v>
      </c>
      <c r="J55" s="24">
        <f t="shared" si="27"/>
        <v>40956</v>
      </c>
      <c r="K55" s="6" t="s">
        <v>7</v>
      </c>
    </row>
    <row r="56" spans="1:11" ht="15.75" x14ac:dyDescent="0.25">
      <c r="A56" s="7">
        <v>52</v>
      </c>
      <c r="B56" s="11" t="s">
        <v>9</v>
      </c>
      <c r="C56" s="6">
        <f>SUM(D56:J56)</f>
        <v>1088038.152</v>
      </c>
      <c r="D56" s="6">
        <v>136570.15</v>
      </c>
      <c r="E56" s="6">
        <v>143302.20000000001</v>
      </c>
      <c r="F56" s="6">
        <v>161579.20000000001</v>
      </c>
      <c r="G56" s="59">
        <f t="shared" si="27"/>
        <v>165740.70199999999</v>
      </c>
      <c r="H56" s="24">
        <f t="shared" si="27"/>
        <v>159967.29999999999</v>
      </c>
      <c r="I56" s="24">
        <f t="shared" si="27"/>
        <v>160439.29999999999</v>
      </c>
      <c r="J56" s="24">
        <f t="shared" si="27"/>
        <v>160439.29999999999</v>
      </c>
      <c r="K56" s="6" t="s">
        <v>7</v>
      </c>
    </row>
    <row r="57" spans="1:11" ht="15.75" x14ac:dyDescent="0.25">
      <c r="A57" s="7">
        <v>53</v>
      </c>
      <c r="B57" s="11" t="s">
        <v>10</v>
      </c>
      <c r="C57" s="6">
        <f>SUM(D57:J57)</f>
        <v>61502.949059999999</v>
      </c>
      <c r="D57" s="6">
        <v>15120.68</v>
      </c>
      <c r="E57" s="6">
        <v>6274.2</v>
      </c>
      <c r="F57" s="6">
        <v>7094.22</v>
      </c>
      <c r="G57" s="59">
        <f>G62</f>
        <v>9214.3950000000004</v>
      </c>
      <c r="H57" s="24">
        <f>H62</f>
        <v>8315.3940599999987</v>
      </c>
      <c r="I57" s="24">
        <f t="shared" si="27"/>
        <v>7594.17</v>
      </c>
      <c r="J57" s="24">
        <f t="shared" si="27"/>
        <v>7889.89</v>
      </c>
      <c r="K57" s="6" t="s">
        <v>7</v>
      </c>
    </row>
    <row r="58" spans="1:11" ht="15.75" x14ac:dyDescent="0.25">
      <c r="A58" s="7">
        <v>54</v>
      </c>
      <c r="B58" s="145" t="s">
        <v>16</v>
      </c>
      <c r="C58" s="146"/>
      <c r="D58" s="146"/>
      <c r="E58" s="146"/>
      <c r="F58" s="146"/>
      <c r="G58" s="146"/>
      <c r="H58" s="146"/>
      <c r="I58" s="146"/>
      <c r="J58" s="146"/>
      <c r="K58" s="5"/>
    </row>
    <row r="59" spans="1:11" ht="31.5" x14ac:dyDescent="0.25">
      <c r="A59" s="7">
        <v>55</v>
      </c>
      <c r="B59" s="39" t="s">
        <v>45</v>
      </c>
      <c r="C59" s="37">
        <f>SUM(D59:J59)</f>
        <v>1427401.9010600001</v>
      </c>
      <c r="D59" s="37">
        <v>190775.23</v>
      </c>
      <c r="E59" s="37">
        <v>185494.39999999999</v>
      </c>
      <c r="F59" s="37">
        <v>211201.42</v>
      </c>
      <c r="G59" s="63">
        <f>SUM(G60:G62)</f>
        <v>213113.99699999997</v>
      </c>
      <c r="H59" s="40">
        <f>SUM(H60:H62)</f>
        <v>208539.19405999998</v>
      </c>
      <c r="I59" s="40">
        <f t="shared" ref="I59:J59" si="28">SUM(I60:I62)</f>
        <v>208992.47</v>
      </c>
      <c r="J59" s="40">
        <f t="shared" si="28"/>
        <v>209285.19</v>
      </c>
      <c r="K59" s="6" t="s">
        <v>7</v>
      </c>
    </row>
    <row r="60" spans="1:11" ht="15.75" x14ac:dyDescent="0.25">
      <c r="A60" s="7">
        <v>56</v>
      </c>
      <c r="B60" s="39" t="s">
        <v>44</v>
      </c>
      <c r="C60" s="37">
        <f>SUM(D60:J60)</f>
        <v>277860.8</v>
      </c>
      <c r="D60" s="37">
        <v>39084.400000000001</v>
      </c>
      <c r="E60" s="37">
        <v>35918</v>
      </c>
      <c r="F60" s="37">
        <v>42528</v>
      </c>
      <c r="G60" s="63">
        <f>G88+G70</f>
        <v>38158.9</v>
      </c>
      <c r="H60" s="40">
        <f>H88+H70</f>
        <v>40256.5</v>
      </c>
      <c r="I60" s="40">
        <f t="shared" ref="I60:J60" si="29">I88+I70</f>
        <v>40959</v>
      </c>
      <c r="J60" s="40">
        <f t="shared" si="29"/>
        <v>40956</v>
      </c>
      <c r="K60" s="6" t="s">
        <v>7</v>
      </c>
    </row>
    <row r="61" spans="1:11" ht="15.75" x14ac:dyDescent="0.25">
      <c r="A61" s="7">
        <v>57</v>
      </c>
      <c r="B61" s="39" t="s">
        <v>9</v>
      </c>
      <c r="C61" s="37">
        <f>SUM(D61:J61)</f>
        <v>1088038.152</v>
      </c>
      <c r="D61" s="37">
        <v>136570.15</v>
      </c>
      <c r="E61" s="37">
        <v>143302.20000000001</v>
      </c>
      <c r="F61" s="37">
        <v>161579.20000000001</v>
      </c>
      <c r="G61" s="63">
        <f>G68+G72+G80+G82</f>
        <v>165740.70199999999</v>
      </c>
      <c r="H61" s="40">
        <f>H68+H72+H80+H82</f>
        <v>159967.29999999999</v>
      </c>
      <c r="I61" s="40">
        <f t="shared" ref="I61:J61" si="30">I68+I72+I80+I82</f>
        <v>160439.29999999999</v>
      </c>
      <c r="J61" s="40">
        <f t="shared" si="30"/>
        <v>160439.29999999999</v>
      </c>
      <c r="K61" s="6" t="s">
        <v>7</v>
      </c>
    </row>
    <row r="62" spans="1:11" ht="15.75" x14ac:dyDescent="0.25">
      <c r="A62" s="7">
        <v>58</v>
      </c>
      <c r="B62" s="39" t="s">
        <v>10</v>
      </c>
      <c r="C62" s="37">
        <f>SUM(D62:J62)</f>
        <v>61502.949059999999</v>
      </c>
      <c r="D62" s="37">
        <v>15120.68</v>
      </c>
      <c r="E62" s="37">
        <v>6274.2</v>
      </c>
      <c r="F62" s="37">
        <v>7094.22</v>
      </c>
      <c r="G62" s="63">
        <f>G64+G66+G74+G76+G78</f>
        <v>9214.3950000000004</v>
      </c>
      <c r="H62" s="40">
        <f>H64+H66+H74+H76+H78</f>
        <v>8315.3940599999987</v>
      </c>
      <c r="I62" s="40">
        <f t="shared" ref="I62:J62" si="31">I64+I66+I74+I76+I78</f>
        <v>7594.17</v>
      </c>
      <c r="J62" s="40">
        <f t="shared" si="31"/>
        <v>7889.89</v>
      </c>
      <c r="K62" s="6" t="s">
        <v>7</v>
      </c>
    </row>
    <row r="63" spans="1:11" ht="47.25" x14ac:dyDescent="0.25">
      <c r="A63" s="7">
        <v>59</v>
      </c>
      <c r="B63" s="11" t="s">
        <v>46</v>
      </c>
      <c r="C63" s="6">
        <v>2164.1</v>
      </c>
      <c r="D63" s="6">
        <v>2164.1</v>
      </c>
      <c r="E63" s="6">
        <v>0</v>
      </c>
      <c r="F63" s="6">
        <v>0</v>
      </c>
      <c r="G63" s="59">
        <v>0</v>
      </c>
      <c r="H63" s="24">
        <v>0</v>
      </c>
      <c r="I63" s="24">
        <v>0</v>
      </c>
      <c r="J63" s="24">
        <v>0</v>
      </c>
      <c r="K63" s="6" t="s">
        <v>47</v>
      </c>
    </row>
    <row r="64" spans="1:11" ht="15.75" x14ac:dyDescent="0.25">
      <c r="A64" s="7">
        <v>60</v>
      </c>
      <c r="B64" s="11" t="s">
        <v>10</v>
      </c>
      <c r="C64" s="6">
        <v>2164.1</v>
      </c>
      <c r="D64" s="6">
        <v>2164.1</v>
      </c>
      <c r="E64" s="6">
        <v>0</v>
      </c>
      <c r="F64" s="6">
        <v>0</v>
      </c>
      <c r="G64" s="66">
        <v>0</v>
      </c>
      <c r="H64" s="30">
        <v>0</v>
      </c>
      <c r="I64" s="30">
        <v>0</v>
      </c>
      <c r="J64" s="30">
        <v>0</v>
      </c>
      <c r="K64" s="6"/>
    </row>
    <row r="65" spans="1:11" ht="94.5" x14ac:dyDescent="0.25">
      <c r="A65" s="7">
        <v>61</v>
      </c>
      <c r="B65" s="11" t="s">
        <v>48</v>
      </c>
      <c r="C65" s="6">
        <f t="shared" ref="C65:C70" si="32">SUM(D65:J65)</f>
        <v>8539.32</v>
      </c>
      <c r="D65" s="6">
        <v>6797.3</v>
      </c>
      <c r="E65" s="6">
        <v>2.6</v>
      </c>
      <c r="F65" s="6">
        <v>2.8</v>
      </c>
      <c r="G65" s="59">
        <f>SUM(G66)</f>
        <v>1727.62</v>
      </c>
      <c r="H65" s="24">
        <f>SUM(H66)</f>
        <v>3</v>
      </c>
      <c r="I65" s="24">
        <f t="shared" ref="I65:J65" si="33">SUM(I66)</f>
        <v>3</v>
      </c>
      <c r="J65" s="24">
        <f t="shared" si="33"/>
        <v>3</v>
      </c>
      <c r="K65" s="6" t="s">
        <v>49</v>
      </c>
    </row>
    <row r="66" spans="1:11" ht="15.75" x14ac:dyDescent="0.25">
      <c r="A66" s="7">
        <v>62</v>
      </c>
      <c r="B66" s="11" t="s">
        <v>10</v>
      </c>
      <c r="C66" s="6">
        <f t="shared" si="32"/>
        <v>8539.32</v>
      </c>
      <c r="D66" s="6">
        <v>6797.3</v>
      </c>
      <c r="E66" s="6">
        <v>2.6</v>
      </c>
      <c r="F66" s="6">
        <v>2.8</v>
      </c>
      <c r="G66" s="65">
        <v>1727.62</v>
      </c>
      <c r="H66" s="26">
        <v>3</v>
      </c>
      <c r="I66" s="26">
        <v>3</v>
      </c>
      <c r="J66" s="26">
        <v>3</v>
      </c>
      <c r="K66" s="6"/>
    </row>
    <row r="67" spans="1:11" ht="362.25" x14ac:dyDescent="0.25">
      <c r="A67" s="7">
        <v>63</v>
      </c>
      <c r="B67" s="11" t="s">
        <v>50</v>
      </c>
      <c r="C67" s="6">
        <f t="shared" si="32"/>
        <v>806791</v>
      </c>
      <c r="D67" s="6">
        <v>100251</v>
      </c>
      <c r="E67" s="6">
        <v>108890</v>
      </c>
      <c r="F67" s="6">
        <v>113590</v>
      </c>
      <c r="G67" s="59">
        <v>121015</v>
      </c>
      <c r="H67" s="24">
        <v>121015</v>
      </c>
      <c r="I67" s="24">
        <v>121015</v>
      </c>
      <c r="J67" s="24">
        <v>121015</v>
      </c>
      <c r="K67" s="6" t="s">
        <v>51</v>
      </c>
    </row>
    <row r="68" spans="1:11" ht="15.75" x14ac:dyDescent="0.25">
      <c r="A68" s="7">
        <v>64</v>
      </c>
      <c r="B68" s="11" t="s">
        <v>26</v>
      </c>
      <c r="C68" s="6">
        <f t="shared" si="32"/>
        <v>806791</v>
      </c>
      <c r="D68" s="6">
        <v>100251</v>
      </c>
      <c r="E68" s="6">
        <v>108890</v>
      </c>
      <c r="F68" s="6">
        <v>113590</v>
      </c>
      <c r="G68" s="59">
        <v>121015</v>
      </c>
      <c r="H68" s="24">
        <v>121015</v>
      </c>
      <c r="I68" s="24">
        <v>121015</v>
      </c>
      <c r="J68" s="24">
        <v>121015</v>
      </c>
      <c r="K68" s="6"/>
    </row>
    <row r="69" spans="1:11" ht="157.5" x14ac:dyDescent="0.25">
      <c r="A69" s="7">
        <v>65</v>
      </c>
      <c r="B69" s="11" t="s">
        <v>52</v>
      </c>
      <c r="C69" s="6">
        <f t="shared" si="32"/>
        <v>276105</v>
      </c>
      <c r="D69" s="6">
        <v>37646</v>
      </c>
      <c r="E69" s="6">
        <v>35918</v>
      </c>
      <c r="F69" s="6">
        <v>42493</v>
      </c>
      <c r="G69" s="59">
        <v>37986</v>
      </c>
      <c r="H69" s="24">
        <f>H70</f>
        <v>40147</v>
      </c>
      <c r="I69" s="24">
        <f>I70</f>
        <v>40959</v>
      </c>
      <c r="J69" s="24">
        <f>J70</f>
        <v>40956</v>
      </c>
      <c r="K69" s="6" t="s">
        <v>51</v>
      </c>
    </row>
    <row r="70" spans="1:11" ht="15.75" x14ac:dyDescent="0.25">
      <c r="A70" s="7">
        <v>66</v>
      </c>
      <c r="B70" s="11" t="s">
        <v>36</v>
      </c>
      <c r="C70" s="6">
        <f t="shared" si="32"/>
        <v>276105</v>
      </c>
      <c r="D70" s="6">
        <v>37646</v>
      </c>
      <c r="E70" s="6">
        <v>35918</v>
      </c>
      <c r="F70" s="6">
        <v>42493</v>
      </c>
      <c r="G70" s="59">
        <v>37986</v>
      </c>
      <c r="H70" s="26">
        <v>40147</v>
      </c>
      <c r="I70" s="26">
        <v>40959</v>
      </c>
      <c r="J70" s="26">
        <v>40956</v>
      </c>
      <c r="K70" s="6"/>
    </row>
    <row r="71" spans="1:11" ht="315" x14ac:dyDescent="0.25">
      <c r="A71" s="7">
        <v>67</v>
      </c>
      <c r="B71" s="11" t="s">
        <v>53</v>
      </c>
      <c r="C71" s="6">
        <f t="shared" ref="C71:C82" si="34">SUM(D71:J71)</f>
        <v>277909.00199999998</v>
      </c>
      <c r="D71" s="6">
        <v>34105</v>
      </c>
      <c r="E71" s="6">
        <v>34412</v>
      </c>
      <c r="F71" s="6">
        <v>47989</v>
      </c>
      <c r="G71" s="59">
        <f>G72</f>
        <v>44547.002</v>
      </c>
      <c r="H71" s="24">
        <f>H72</f>
        <v>38952</v>
      </c>
      <c r="I71" s="24">
        <f t="shared" ref="I71:J71" si="35">I72</f>
        <v>38952</v>
      </c>
      <c r="J71" s="24">
        <f t="shared" si="35"/>
        <v>38952</v>
      </c>
      <c r="K71" s="6" t="s">
        <v>54</v>
      </c>
    </row>
    <row r="72" spans="1:11" ht="15.75" x14ac:dyDescent="0.25">
      <c r="A72" s="7">
        <v>68</v>
      </c>
      <c r="B72" s="11" t="s">
        <v>26</v>
      </c>
      <c r="C72" s="6">
        <f t="shared" si="34"/>
        <v>277909.00199999998</v>
      </c>
      <c r="D72" s="6">
        <v>34105</v>
      </c>
      <c r="E72" s="6">
        <v>34412</v>
      </c>
      <c r="F72" s="6">
        <v>47989</v>
      </c>
      <c r="G72" s="69">
        <v>44547.002</v>
      </c>
      <c r="H72" s="26">
        <v>38952</v>
      </c>
      <c r="I72" s="26">
        <v>38952</v>
      </c>
      <c r="J72" s="26">
        <v>38952</v>
      </c>
      <c r="K72" s="6"/>
    </row>
    <row r="73" spans="1:11" ht="63" x14ac:dyDescent="0.25">
      <c r="A73" s="7">
        <v>69</v>
      </c>
      <c r="B73" s="11" t="s">
        <v>55</v>
      </c>
      <c r="C73" s="6">
        <f t="shared" si="34"/>
        <v>36429.379059999992</v>
      </c>
      <c r="D73" s="6">
        <v>4018.28</v>
      </c>
      <c r="E73" s="6">
        <v>4380</v>
      </c>
      <c r="F73" s="6">
        <v>4966.88</v>
      </c>
      <c r="G73" s="59">
        <f>G74</f>
        <v>5307.0249999999996</v>
      </c>
      <c r="H73" s="98">
        <f>H74</f>
        <v>5632.7340599999998</v>
      </c>
      <c r="I73" s="24">
        <f t="shared" ref="I73:J73" si="36">I74</f>
        <v>5914.37</v>
      </c>
      <c r="J73" s="24">
        <f t="shared" si="36"/>
        <v>6210.09</v>
      </c>
      <c r="K73" s="6" t="s">
        <v>56</v>
      </c>
    </row>
    <row r="74" spans="1:11" ht="15.75" x14ac:dyDescent="0.25">
      <c r="A74" s="7">
        <v>70</v>
      </c>
      <c r="B74" s="11" t="s">
        <v>10</v>
      </c>
      <c r="C74" s="6">
        <f t="shared" si="34"/>
        <v>36429.379059999992</v>
      </c>
      <c r="D74" s="6">
        <v>4018.28</v>
      </c>
      <c r="E74" s="6">
        <v>4380</v>
      </c>
      <c r="F74" s="6">
        <v>4966.88</v>
      </c>
      <c r="G74" s="59">
        <v>5307.0249999999996</v>
      </c>
      <c r="H74" s="98">
        <v>5632.7340599999998</v>
      </c>
      <c r="I74" s="26">
        <v>5914.37</v>
      </c>
      <c r="J74" s="26">
        <v>6210.09</v>
      </c>
      <c r="K74" s="6"/>
    </row>
    <row r="75" spans="1:11" ht="63" x14ac:dyDescent="0.25">
      <c r="A75" s="7">
        <v>71</v>
      </c>
      <c r="B75" s="11" t="s">
        <v>57</v>
      </c>
      <c r="C75" s="6">
        <f t="shared" si="34"/>
        <v>10635.149999999998</v>
      </c>
      <c r="D75" s="6">
        <v>1641</v>
      </c>
      <c r="E75" s="6">
        <v>1441.6</v>
      </c>
      <c r="F75" s="6">
        <v>1654.54</v>
      </c>
      <c r="G75" s="59">
        <f>G76</f>
        <v>1639.75</v>
      </c>
      <c r="H75" s="98">
        <f>H76</f>
        <v>2104.66</v>
      </c>
      <c r="I75" s="24">
        <f t="shared" ref="I75:J75" si="37">I76</f>
        <v>1076.8</v>
      </c>
      <c r="J75" s="24">
        <f t="shared" si="37"/>
        <v>1076.8</v>
      </c>
      <c r="K75" s="6" t="s">
        <v>58</v>
      </c>
    </row>
    <row r="76" spans="1:11" ht="15.75" x14ac:dyDescent="0.25">
      <c r="A76" s="7">
        <v>72</v>
      </c>
      <c r="B76" s="11" t="s">
        <v>10</v>
      </c>
      <c r="C76" s="6">
        <f t="shared" si="34"/>
        <v>10635.153999999999</v>
      </c>
      <c r="D76" s="6">
        <v>1641</v>
      </c>
      <c r="E76" s="6">
        <v>1441.6</v>
      </c>
      <c r="F76" s="6">
        <v>1654.5440000000001</v>
      </c>
      <c r="G76" s="64">
        <v>1639.75</v>
      </c>
      <c r="H76" s="98">
        <v>2104.66</v>
      </c>
      <c r="I76" s="26">
        <v>1076.8</v>
      </c>
      <c r="J76" s="26">
        <v>1076.8</v>
      </c>
      <c r="K76" s="13"/>
    </row>
    <row r="77" spans="1:11" ht="94.5" x14ac:dyDescent="0.25">
      <c r="A77" s="7">
        <v>73</v>
      </c>
      <c r="B77" s="11" t="s">
        <v>230</v>
      </c>
      <c r="C77" s="6">
        <f t="shared" si="34"/>
        <v>3735</v>
      </c>
      <c r="D77" s="6">
        <v>500</v>
      </c>
      <c r="E77" s="6">
        <v>450</v>
      </c>
      <c r="F77" s="6">
        <v>470</v>
      </c>
      <c r="G77" s="59">
        <f>G78</f>
        <v>540</v>
      </c>
      <c r="H77" s="24">
        <f>H78</f>
        <v>575</v>
      </c>
      <c r="I77" s="24">
        <f t="shared" ref="I77:J77" si="38">I78</f>
        <v>600</v>
      </c>
      <c r="J77" s="24">
        <f t="shared" si="38"/>
        <v>600</v>
      </c>
      <c r="K77" s="6" t="s">
        <v>60</v>
      </c>
    </row>
    <row r="78" spans="1:11" ht="15.75" x14ac:dyDescent="0.25">
      <c r="A78" s="7">
        <v>74</v>
      </c>
      <c r="B78" s="11" t="s">
        <v>10</v>
      </c>
      <c r="C78" s="6">
        <f t="shared" si="34"/>
        <v>3735</v>
      </c>
      <c r="D78" s="6">
        <v>500</v>
      </c>
      <c r="E78" s="6">
        <v>450</v>
      </c>
      <c r="F78" s="6">
        <v>470</v>
      </c>
      <c r="G78" s="59">
        <v>540</v>
      </c>
      <c r="H78" s="26">
        <v>575</v>
      </c>
      <c r="I78" s="26">
        <v>600</v>
      </c>
      <c r="J78" s="26">
        <v>600</v>
      </c>
      <c r="K78" s="6"/>
    </row>
    <row r="79" spans="1:11" ht="267.75" x14ac:dyDescent="0.25">
      <c r="A79" s="7">
        <v>75</v>
      </c>
      <c r="B79" s="11" t="s">
        <v>61</v>
      </c>
      <c r="C79" s="6">
        <f t="shared" si="34"/>
        <v>1.8000000000000003</v>
      </c>
      <c r="D79" s="6">
        <v>0.2</v>
      </c>
      <c r="E79" s="6">
        <v>0.2</v>
      </c>
      <c r="F79" s="6">
        <v>0.2</v>
      </c>
      <c r="G79" s="59">
        <f>G80</f>
        <v>0.3</v>
      </c>
      <c r="H79" s="24">
        <f>H80</f>
        <v>0.3</v>
      </c>
      <c r="I79" s="24">
        <f t="shared" ref="I79:J79" si="39">I80</f>
        <v>0.3</v>
      </c>
      <c r="J79" s="24">
        <f t="shared" si="39"/>
        <v>0.3</v>
      </c>
      <c r="K79" s="6" t="s">
        <v>62</v>
      </c>
    </row>
    <row r="80" spans="1:11" ht="15.75" x14ac:dyDescent="0.25">
      <c r="A80" s="7">
        <v>76</v>
      </c>
      <c r="B80" s="11" t="s">
        <v>63</v>
      </c>
      <c r="C80" s="6">
        <f t="shared" si="34"/>
        <v>1.8000000000000003</v>
      </c>
      <c r="D80" s="6">
        <v>0.2</v>
      </c>
      <c r="E80" s="6">
        <v>0.2</v>
      </c>
      <c r="F80" s="6">
        <v>0.2</v>
      </c>
      <c r="G80" s="59">
        <v>0.3</v>
      </c>
      <c r="H80" s="24">
        <v>0.3</v>
      </c>
      <c r="I80" s="24">
        <v>0.3</v>
      </c>
      <c r="J80" s="24">
        <v>0.3</v>
      </c>
      <c r="K80" s="6"/>
    </row>
    <row r="81" spans="1:11" ht="173.25" x14ac:dyDescent="0.25">
      <c r="A81" s="7">
        <v>77</v>
      </c>
      <c r="B81" s="11" t="s">
        <v>64</v>
      </c>
      <c r="C81" s="6">
        <f t="shared" si="34"/>
        <v>1352.2</v>
      </c>
      <c r="D81" s="6">
        <v>229.8</v>
      </c>
      <c r="E81" s="6">
        <v>0</v>
      </c>
      <c r="F81" s="6">
        <v>0</v>
      </c>
      <c r="G81" s="59">
        <f>G82</f>
        <v>178.4</v>
      </c>
      <c r="H81" s="97">
        <f>H82</f>
        <v>0</v>
      </c>
      <c r="I81" s="24">
        <f t="shared" ref="I81:J81" si="40">I82</f>
        <v>472</v>
      </c>
      <c r="J81" s="24">
        <f t="shared" si="40"/>
        <v>472</v>
      </c>
      <c r="K81" s="6" t="s">
        <v>65</v>
      </c>
    </row>
    <row r="82" spans="1:11" ht="15.75" x14ac:dyDescent="0.25">
      <c r="A82" s="7">
        <v>78</v>
      </c>
      <c r="B82" s="11" t="s">
        <v>63</v>
      </c>
      <c r="C82" s="6">
        <f t="shared" si="34"/>
        <v>1352.2</v>
      </c>
      <c r="D82" s="6">
        <v>229.8</v>
      </c>
      <c r="E82" s="6">
        <v>0</v>
      </c>
      <c r="F82" s="6">
        <v>0</v>
      </c>
      <c r="G82" s="69">
        <v>178.4</v>
      </c>
      <c r="H82" s="97">
        <v>0</v>
      </c>
      <c r="I82" s="26">
        <v>472</v>
      </c>
      <c r="J82" s="26">
        <v>472</v>
      </c>
      <c r="K82" s="6"/>
    </row>
    <row r="83" spans="1:11" ht="204.75" x14ac:dyDescent="0.25">
      <c r="A83" s="7">
        <v>79</v>
      </c>
      <c r="B83" s="11" t="s">
        <v>66</v>
      </c>
      <c r="C83" s="6">
        <v>1438.4</v>
      </c>
      <c r="D83" s="6">
        <v>1438.4</v>
      </c>
      <c r="E83" s="6">
        <v>0</v>
      </c>
      <c r="F83" s="6">
        <v>0</v>
      </c>
      <c r="G83" s="59">
        <v>0</v>
      </c>
      <c r="H83" s="24">
        <v>0</v>
      </c>
      <c r="I83" s="24">
        <v>0</v>
      </c>
      <c r="J83" s="24">
        <v>0</v>
      </c>
      <c r="K83" s="6" t="s">
        <v>47</v>
      </c>
    </row>
    <row r="84" spans="1:11" ht="15.75" x14ac:dyDescent="0.25">
      <c r="A84" s="7">
        <v>80</v>
      </c>
      <c r="B84" s="11" t="s">
        <v>12</v>
      </c>
      <c r="C84" s="6">
        <v>1438.4</v>
      </c>
      <c r="D84" s="6">
        <v>1438.4</v>
      </c>
      <c r="E84" s="6">
        <v>0</v>
      </c>
      <c r="F84" s="6">
        <v>0</v>
      </c>
      <c r="G84" s="59">
        <v>0</v>
      </c>
      <c r="H84" s="24">
        <v>0</v>
      </c>
      <c r="I84" s="24">
        <v>0</v>
      </c>
      <c r="J84" s="24">
        <v>0</v>
      </c>
      <c r="K84" s="6"/>
    </row>
    <row r="85" spans="1:11" ht="78.75" x14ac:dyDescent="0.25">
      <c r="A85" s="7">
        <v>81</v>
      </c>
      <c r="B85" s="11" t="s">
        <v>67</v>
      </c>
      <c r="C85" s="6">
        <v>1984.15</v>
      </c>
      <c r="D85" s="6">
        <v>1984.15</v>
      </c>
      <c r="E85" s="6">
        <v>0</v>
      </c>
      <c r="F85" s="6">
        <v>0</v>
      </c>
      <c r="G85" s="59">
        <v>0</v>
      </c>
      <c r="H85" s="24">
        <v>0</v>
      </c>
      <c r="I85" s="24">
        <v>0</v>
      </c>
      <c r="J85" s="24">
        <v>0</v>
      </c>
      <c r="K85" s="6" t="s">
        <v>47</v>
      </c>
    </row>
    <row r="86" spans="1:11" ht="15.75" x14ac:dyDescent="0.25">
      <c r="A86" s="7">
        <v>82</v>
      </c>
      <c r="B86" s="11" t="s">
        <v>26</v>
      </c>
      <c r="C86" s="6">
        <v>1984.15</v>
      </c>
      <c r="D86" s="6">
        <v>1984.15</v>
      </c>
      <c r="E86" s="6">
        <v>0</v>
      </c>
      <c r="F86" s="6">
        <v>0</v>
      </c>
      <c r="G86" s="59">
        <v>0</v>
      </c>
      <c r="H86" s="24">
        <v>0</v>
      </c>
      <c r="I86" s="24">
        <v>0</v>
      </c>
      <c r="J86" s="24">
        <v>0</v>
      </c>
      <c r="K86" s="6"/>
    </row>
    <row r="87" spans="1:11" ht="395.25" customHeight="1" x14ac:dyDescent="0.25">
      <c r="A87" s="7">
        <v>83</v>
      </c>
      <c r="B87" s="11" t="s">
        <v>70</v>
      </c>
      <c r="C87" s="6">
        <f>SUM(D87:J87)</f>
        <v>317.39999999999998</v>
      </c>
      <c r="D87" s="6">
        <v>0</v>
      </c>
      <c r="E87" s="6">
        <v>0</v>
      </c>
      <c r="F87" s="6">
        <v>35</v>
      </c>
      <c r="G87" s="59">
        <f>G88</f>
        <v>172.9</v>
      </c>
      <c r="H87" s="24">
        <f>H88</f>
        <v>109.5</v>
      </c>
      <c r="I87" s="24">
        <f t="shared" ref="I87:J87" si="41">I88</f>
        <v>0</v>
      </c>
      <c r="J87" s="24">
        <f t="shared" si="41"/>
        <v>0</v>
      </c>
      <c r="K87" s="6" t="s">
        <v>227</v>
      </c>
    </row>
    <row r="88" spans="1:11" ht="15.75" x14ac:dyDescent="0.25">
      <c r="A88" s="7">
        <v>84</v>
      </c>
      <c r="B88" s="11" t="s">
        <v>12</v>
      </c>
      <c r="C88" s="6">
        <f>SUM(D88:J88)</f>
        <v>317.39999999999998</v>
      </c>
      <c r="D88" s="6">
        <v>0</v>
      </c>
      <c r="E88" s="6">
        <v>0</v>
      </c>
      <c r="F88" s="6">
        <v>35</v>
      </c>
      <c r="G88" s="69">
        <v>172.9</v>
      </c>
      <c r="H88" s="52">
        <v>109.5</v>
      </c>
      <c r="I88" s="26">
        <v>0</v>
      </c>
      <c r="J88" s="26">
        <v>0</v>
      </c>
      <c r="K88" s="6"/>
    </row>
    <row r="89" spans="1:11" ht="15.75" x14ac:dyDescent="0.25">
      <c r="A89" s="7">
        <v>85</v>
      </c>
      <c r="B89" s="152" t="s">
        <v>72</v>
      </c>
      <c r="C89" s="153"/>
      <c r="D89" s="153"/>
      <c r="E89" s="153"/>
      <c r="F89" s="153"/>
      <c r="G89" s="153"/>
      <c r="H89" s="153"/>
      <c r="I89" s="153"/>
      <c r="J89" s="153"/>
      <c r="K89" s="5"/>
    </row>
    <row r="90" spans="1:11" ht="31.5" x14ac:dyDescent="0.25">
      <c r="A90" s="7">
        <v>86</v>
      </c>
      <c r="B90" s="11" t="s">
        <v>73</v>
      </c>
      <c r="C90" s="6">
        <f>SUM(D90:J90)</f>
        <v>794467.21</v>
      </c>
      <c r="D90" s="6">
        <v>99442.92</v>
      </c>
      <c r="E90" s="6">
        <v>99216.3</v>
      </c>
      <c r="F90" s="6">
        <v>89581.34</v>
      </c>
      <c r="G90" s="59">
        <f>G91+G92</f>
        <v>99772.45</v>
      </c>
      <c r="H90" s="24">
        <f>H91+H92</f>
        <v>103204.2</v>
      </c>
      <c r="I90" s="24">
        <f t="shared" ref="I90:J90" si="42">I91+I92</f>
        <v>157709</v>
      </c>
      <c r="J90" s="24">
        <f t="shared" si="42"/>
        <v>145541</v>
      </c>
      <c r="K90" s="6" t="s">
        <v>7</v>
      </c>
    </row>
    <row r="91" spans="1:11" ht="15.75" x14ac:dyDescent="0.25">
      <c r="A91" s="7">
        <v>87</v>
      </c>
      <c r="B91" s="11" t="s">
        <v>9</v>
      </c>
      <c r="C91" s="6">
        <v>0</v>
      </c>
      <c r="D91" s="6">
        <v>0</v>
      </c>
      <c r="E91" s="6">
        <v>0</v>
      </c>
      <c r="F91" s="6">
        <v>0</v>
      </c>
      <c r="G91" s="59">
        <v>0</v>
      </c>
      <c r="H91" s="24">
        <v>0</v>
      </c>
      <c r="I91" s="24">
        <v>0</v>
      </c>
      <c r="J91" s="24">
        <v>0</v>
      </c>
      <c r="K91" s="6" t="s">
        <v>7</v>
      </c>
    </row>
    <row r="92" spans="1:11" ht="15.75" x14ac:dyDescent="0.25">
      <c r="A92" s="7">
        <v>88</v>
      </c>
      <c r="B92" s="11" t="s">
        <v>10</v>
      </c>
      <c r="C92" s="6">
        <f>SUM(D92:J92)</f>
        <v>794467.21</v>
      </c>
      <c r="D92" s="6">
        <v>99442.92</v>
      </c>
      <c r="E92" s="6">
        <v>99216.3</v>
      </c>
      <c r="F92" s="6">
        <v>89581.34</v>
      </c>
      <c r="G92" s="59">
        <f>G96</f>
        <v>99772.45</v>
      </c>
      <c r="H92" s="24">
        <f>H96</f>
        <v>103204.2</v>
      </c>
      <c r="I92" s="24">
        <f t="shared" ref="I92:J92" si="43">I96</f>
        <v>157709</v>
      </c>
      <c r="J92" s="24">
        <f t="shared" si="43"/>
        <v>145541</v>
      </c>
      <c r="K92" s="6" t="s">
        <v>7</v>
      </c>
    </row>
    <row r="93" spans="1:11" ht="15.75" x14ac:dyDescent="0.25">
      <c r="A93" s="7">
        <v>89</v>
      </c>
      <c r="B93" s="145" t="s">
        <v>16</v>
      </c>
      <c r="C93" s="146"/>
      <c r="D93" s="146"/>
      <c r="E93" s="146"/>
      <c r="F93" s="146"/>
      <c r="G93" s="146"/>
      <c r="H93" s="146"/>
      <c r="I93" s="146"/>
      <c r="J93" s="146"/>
      <c r="K93" s="5"/>
    </row>
    <row r="94" spans="1:11" ht="31.5" x14ac:dyDescent="0.25">
      <c r="A94" s="7">
        <v>90</v>
      </c>
      <c r="B94" s="39" t="s">
        <v>74</v>
      </c>
      <c r="C94" s="37">
        <f>SUM(D94:J94)</f>
        <v>794467.21</v>
      </c>
      <c r="D94" s="37">
        <v>99442.92</v>
      </c>
      <c r="E94" s="37">
        <v>99216.3</v>
      </c>
      <c r="F94" s="37">
        <v>89581.34</v>
      </c>
      <c r="G94" s="63">
        <f>G96</f>
        <v>99772.45</v>
      </c>
      <c r="H94" s="40">
        <f>H96</f>
        <v>103204.2</v>
      </c>
      <c r="I94" s="40">
        <f t="shared" ref="I94:J94" si="44">I96</f>
        <v>157709</v>
      </c>
      <c r="J94" s="40">
        <f t="shared" si="44"/>
        <v>145541</v>
      </c>
      <c r="K94" s="6" t="s">
        <v>7</v>
      </c>
    </row>
    <row r="95" spans="1:11" ht="15.75" x14ac:dyDescent="0.25">
      <c r="A95" s="7">
        <v>91</v>
      </c>
      <c r="B95" s="39" t="s">
        <v>9</v>
      </c>
      <c r="C95" s="37">
        <v>0</v>
      </c>
      <c r="D95" s="37">
        <v>0</v>
      </c>
      <c r="E95" s="37">
        <v>0</v>
      </c>
      <c r="F95" s="37">
        <v>0</v>
      </c>
      <c r="G95" s="63">
        <v>0</v>
      </c>
      <c r="H95" s="40">
        <v>0</v>
      </c>
      <c r="I95" s="40">
        <v>0</v>
      </c>
      <c r="J95" s="40">
        <v>0</v>
      </c>
      <c r="K95" s="6" t="s">
        <v>7</v>
      </c>
    </row>
    <row r="96" spans="1:11" ht="15.75" x14ac:dyDescent="0.25">
      <c r="A96" s="7">
        <v>92</v>
      </c>
      <c r="B96" s="39" t="s">
        <v>10</v>
      </c>
      <c r="C96" s="37">
        <f>SUM(D96:J96)</f>
        <v>794467.21</v>
      </c>
      <c r="D96" s="37">
        <v>99442.92</v>
      </c>
      <c r="E96" s="37">
        <v>99216.3</v>
      </c>
      <c r="F96" s="37">
        <v>89581.34</v>
      </c>
      <c r="G96" s="63">
        <f>G98+G100</f>
        <v>99772.45</v>
      </c>
      <c r="H96" s="40">
        <f>H98+H100</f>
        <v>103204.2</v>
      </c>
      <c r="I96" s="40">
        <f t="shared" ref="I96:J96" si="45">I98+I100</f>
        <v>157709</v>
      </c>
      <c r="J96" s="40">
        <f t="shared" si="45"/>
        <v>145541</v>
      </c>
      <c r="K96" s="6" t="s">
        <v>7</v>
      </c>
    </row>
    <row r="97" spans="1:11" ht="94.5" x14ac:dyDescent="0.25">
      <c r="A97" s="7">
        <v>93</v>
      </c>
      <c r="B97" s="11" t="s">
        <v>75</v>
      </c>
      <c r="C97" s="10">
        <f>SUM(D97:J97)</f>
        <v>4949.21</v>
      </c>
      <c r="D97" s="10">
        <v>799.92</v>
      </c>
      <c r="E97" s="10">
        <v>573.29999999999995</v>
      </c>
      <c r="F97" s="10">
        <v>802.34</v>
      </c>
      <c r="G97" s="67">
        <f>G98</f>
        <v>1129.45</v>
      </c>
      <c r="H97" s="25">
        <f>H98</f>
        <v>704.2</v>
      </c>
      <c r="I97" s="25">
        <f t="shared" ref="I97:J97" si="46">I98</f>
        <v>470</v>
      </c>
      <c r="J97" s="25">
        <f t="shared" si="46"/>
        <v>470</v>
      </c>
      <c r="K97" s="6" t="s">
        <v>76</v>
      </c>
    </row>
    <row r="98" spans="1:11" ht="15.75" x14ac:dyDescent="0.25">
      <c r="A98" s="7">
        <v>94</v>
      </c>
      <c r="B98" s="11" t="s">
        <v>10</v>
      </c>
      <c r="C98" s="10">
        <f>SUM(D98:J98)</f>
        <v>4949.21</v>
      </c>
      <c r="D98" s="10">
        <v>799.92</v>
      </c>
      <c r="E98" s="10">
        <v>573.29999999999995</v>
      </c>
      <c r="F98" s="10">
        <v>802.34</v>
      </c>
      <c r="G98" s="64">
        <v>1129.45</v>
      </c>
      <c r="H98" s="26">
        <v>704.2</v>
      </c>
      <c r="I98" s="26">
        <v>470</v>
      </c>
      <c r="J98" s="26">
        <v>470</v>
      </c>
      <c r="K98" s="6"/>
    </row>
    <row r="99" spans="1:11" ht="110.25" x14ac:dyDescent="0.25">
      <c r="A99" s="7">
        <v>95</v>
      </c>
      <c r="B99" s="11" t="s">
        <v>79</v>
      </c>
      <c r="C99" s="10">
        <f>SUM(D99:J99)</f>
        <v>789517.99661999999</v>
      </c>
      <c r="D99" s="10">
        <v>98643</v>
      </c>
      <c r="E99" s="10">
        <v>98642.996620000005</v>
      </c>
      <c r="F99" s="10">
        <v>88779</v>
      </c>
      <c r="G99" s="67">
        <f>G100</f>
        <v>98643</v>
      </c>
      <c r="H99" s="25">
        <f>H100</f>
        <v>102500</v>
      </c>
      <c r="I99" s="25">
        <f t="shared" ref="I99:J99" si="47">I100</f>
        <v>157239</v>
      </c>
      <c r="J99" s="25">
        <f t="shared" si="47"/>
        <v>145071</v>
      </c>
      <c r="K99" s="6" t="s">
        <v>80</v>
      </c>
    </row>
    <row r="100" spans="1:11" ht="15.75" x14ac:dyDescent="0.25">
      <c r="A100" s="7">
        <v>96</v>
      </c>
      <c r="B100" s="11" t="s">
        <v>10</v>
      </c>
      <c r="C100" s="10">
        <f>SUM(D100:J100)</f>
        <v>789517.99661999999</v>
      </c>
      <c r="D100" s="10">
        <v>98643</v>
      </c>
      <c r="E100" s="10">
        <v>98642.996620000005</v>
      </c>
      <c r="F100" s="10">
        <v>88779</v>
      </c>
      <c r="G100" s="68">
        <v>98643</v>
      </c>
      <c r="H100" s="26">
        <v>102500</v>
      </c>
      <c r="I100" s="26">
        <v>157239</v>
      </c>
      <c r="J100" s="26">
        <v>145071</v>
      </c>
      <c r="K100" s="13"/>
    </row>
    <row r="101" spans="1:11" ht="15.75" x14ac:dyDescent="0.25">
      <c r="A101" s="7">
        <v>97</v>
      </c>
      <c r="B101" s="152" t="s">
        <v>81</v>
      </c>
      <c r="C101" s="153"/>
      <c r="D101" s="153"/>
      <c r="E101" s="153"/>
      <c r="F101" s="153"/>
      <c r="G101" s="153"/>
      <c r="H101" s="153"/>
      <c r="I101" s="153"/>
      <c r="J101" s="153"/>
      <c r="K101" s="5"/>
    </row>
    <row r="102" spans="1:11" ht="31.5" x14ac:dyDescent="0.25">
      <c r="A102" s="7">
        <v>98</v>
      </c>
      <c r="B102" s="11" t="s">
        <v>73</v>
      </c>
      <c r="C102" s="6">
        <f>SUM(D102:J102)</f>
        <v>78224.81</v>
      </c>
      <c r="D102" s="6">
        <v>8647.6200000000008</v>
      </c>
      <c r="E102" s="6">
        <v>6406.86</v>
      </c>
      <c r="F102" s="6">
        <v>11416.14</v>
      </c>
      <c r="G102" s="59">
        <f>SUM(G103)</f>
        <v>12388.92</v>
      </c>
      <c r="H102" s="24">
        <f>SUM(H103)</f>
        <v>13390.4</v>
      </c>
      <c r="I102" s="24">
        <f t="shared" ref="I102:J102" si="48">SUM(I103)</f>
        <v>12807.92</v>
      </c>
      <c r="J102" s="24">
        <f t="shared" si="48"/>
        <v>13166.95</v>
      </c>
      <c r="K102" s="6" t="s">
        <v>7</v>
      </c>
    </row>
    <row r="103" spans="1:11" ht="15.75" x14ac:dyDescent="0.25">
      <c r="A103" s="7">
        <v>99</v>
      </c>
      <c r="B103" s="11" t="s">
        <v>10</v>
      </c>
      <c r="C103" s="6">
        <f>SUM(D103:J103)</f>
        <v>78224.81</v>
      </c>
      <c r="D103" s="6">
        <v>8647.6200000000008</v>
      </c>
      <c r="E103" s="6">
        <v>6406.86</v>
      </c>
      <c r="F103" s="6">
        <v>11416.14</v>
      </c>
      <c r="G103" s="59">
        <f>G106</f>
        <v>12388.92</v>
      </c>
      <c r="H103" s="24">
        <f>H106</f>
        <v>13390.4</v>
      </c>
      <c r="I103" s="24">
        <f t="shared" ref="I103:J103" si="49">I106</f>
        <v>12807.92</v>
      </c>
      <c r="J103" s="24">
        <f t="shared" si="49"/>
        <v>13166.95</v>
      </c>
      <c r="K103" s="6" t="s">
        <v>7</v>
      </c>
    </row>
    <row r="104" spans="1:11" ht="15.75" x14ac:dyDescent="0.25">
      <c r="A104" s="7">
        <v>100</v>
      </c>
      <c r="B104" s="145" t="s">
        <v>16</v>
      </c>
      <c r="C104" s="146"/>
      <c r="D104" s="146"/>
      <c r="E104" s="146"/>
      <c r="F104" s="146"/>
      <c r="G104" s="146"/>
      <c r="H104" s="146"/>
      <c r="I104" s="146"/>
      <c r="J104" s="146"/>
      <c r="K104" s="5"/>
    </row>
    <row r="105" spans="1:11" ht="31.5" x14ac:dyDescent="0.25">
      <c r="A105" s="7">
        <v>101</v>
      </c>
      <c r="B105" s="39" t="s">
        <v>45</v>
      </c>
      <c r="C105" s="37">
        <f t="shared" ref="C105:C110" si="50">SUM(D105:J105)</f>
        <v>78224.81</v>
      </c>
      <c r="D105" s="37">
        <v>8647.6200000000008</v>
      </c>
      <c r="E105" s="37">
        <v>6406.86</v>
      </c>
      <c r="F105" s="37">
        <v>11416.14</v>
      </c>
      <c r="G105" s="63">
        <f>G106</f>
        <v>12388.92</v>
      </c>
      <c r="H105" s="40">
        <f>H106</f>
        <v>13390.4</v>
      </c>
      <c r="I105" s="40">
        <f t="shared" ref="I105:J105" si="51">I106</f>
        <v>12807.92</v>
      </c>
      <c r="J105" s="40">
        <f t="shared" si="51"/>
        <v>13166.95</v>
      </c>
      <c r="K105" s="6" t="s">
        <v>7</v>
      </c>
    </row>
    <row r="106" spans="1:11" ht="15.75" x14ac:dyDescent="0.25">
      <c r="A106" s="7">
        <v>102</v>
      </c>
      <c r="B106" s="39" t="s">
        <v>10</v>
      </c>
      <c r="C106" s="37">
        <f t="shared" si="50"/>
        <v>78224.81</v>
      </c>
      <c r="D106" s="37">
        <v>8647.6200000000008</v>
      </c>
      <c r="E106" s="37">
        <v>6406.86</v>
      </c>
      <c r="F106" s="37">
        <v>11416.14</v>
      </c>
      <c r="G106" s="63">
        <f>G108+G110</f>
        <v>12388.92</v>
      </c>
      <c r="H106" s="40">
        <f>H108+H110</f>
        <v>13390.4</v>
      </c>
      <c r="I106" s="40">
        <f t="shared" ref="I106:J106" si="52">I108+I110</f>
        <v>12807.92</v>
      </c>
      <c r="J106" s="40">
        <f t="shared" si="52"/>
        <v>13166.95</v>
      </c>
      <c r="K106" s="6" t="s">
        <v>7</v>
      </c>
    </row>
    <row r="107" spans="1:11" ht="157.5" x14ac:dyDescent="0.25">
      <c r="A107" s="7">
        <v>103</v>
      </c>
      <c r="B107" s="11" t="s">
        <v>82</v>
      </c>
      <c r="C107" s="6">
        <f t="shared" si="50"/>
        <v>18945.106</v>
      </c>
      <c r="D107" s="6">
        <v>3779.72</v>
      </c>
      <c r="E107" s="6">
        <v>1546.856</v>
      </c>
      <c r="F107" s="6">
        <v>3772.55</v>
      </c>
      <c r="G107" s="59">
        <f>G108</f>
        <v>2665.78</v>
      </c>
      <c r="H107" s="24">
        <f>H108</f>
        <v>2845</v>
      </c>
      <c r="I107" s="24">
        <f t="shared" ref="I107:J107" si="53">I108</f>
        <v>2248.1</v>
      </c>
      <c r="J107" s="24">
        <f t="shared" si="53"/>
        <v>2087.1</v>
      </c>
      <c r="K107" s="6" t="s">
        <v>83</v>
      </c>
    </row>
    <row r="108" spans="1:11" ht="15.75" x14ac:dyDescent="0.25">
      <c r="A108" s="7">
        <v>104</v>
      </c>
      <c r="B108" s="11" t="s">
        <v>10</v>
      </c>
      <c r="C108" s="6">
        <f t="shared" si="50"/>
        <v>18945.106</v>
      </c>
      <c r="D108" s="6">
        <v>3779.72</v>
      </c>
      <c r="E108" s="6">
        <v>1546.856</v>
      </c>
      <c r="F108" s="6">
        <v>3772.55</v>
      </c>
      <c r="G108" s="64">
        <v>2665.78</v>
      </c>
      <c r="H108" s="26">
        <v>2845</v>
      </c>
      <c r="I108" s="26">
        <v>2248.1</v>
      </c>
      <c r="J108" s="26">
        <v>2087.1</v>
      </c>
      <c r="K108" s="6"/>
    </row>
    <row r="109" spans="1:11" ht="110.25" x14ac:dyDescent="0.25">
      <c r="A109" s="7">
        <v>105</v>
      </c>
      <c r="B109" s="11" t="s">
        <v>84</v>
      </c>
      <c r="C109" s="6">
        <f t="shared" si="50"/>
        <v>59279.7</v>
      </c>
      <c r="D109" s="6">
        <v>4867.8999999999996</v>
      </c>
      <c r="E109" s="6">
        <v>4860</v>
      </c>
      <c r="F109" s="6">
        <v>7643.59</v>
      </c>
      <c r="G109" s="59">
        <f>G110</f>
        <v>9723.14</v>
      </c>
      <c r="H109" s="98">
        <f>H110</f>
        <v>10545.4</v>
      </c>
      <c r="I109" s="24">
        <f t="shared" ref="I109:J109" si="54">I110</f>
        <v>10559.82</v>
      </c>
      <c r="J109" s="24">
        <f t="shared" si="54"/>
        <v>11079.85</v>
      </c>
      <c r="K109" s="6" t="s">
        <v>85</v>
      </c>
    </row>
    <row r="110" spans="1:11" ht="15.75" x14ac:dyDescent="0.25">
      <c r="A110" s="7">
        <v>106</v>
      </c>
      <c r="B110" s="11" t="s">
        <v>10</v>
      </c>
      <c r="C110" s="6">
        <f t="shared" si="50"/>
        <v>59279.7</v>
      </c>
      <c r="D110" s="6">
        <v>4867.8999999999996</v>
      </c>
      <c r="E110" s="6">
        <v>4860</v>
      </c>
      <c r="F110" s="6">
        <v>7643.59</v>
      </c>
      <c r="G110" s="64">
        <v>9723.14</v>
      </c>
      <c r="H110" s="98">
        <v>10545.4</v>
      </c>
      <c r="I110" s="26">
        <v>10559.82</v>
      </c>
      <c r="J110" s="26">
        <v>11079.85</v>
      </c>
      <c r="K110" s="13"/>
    </row>
    <row r="111" spans="1:11" ht="15.75" x14ac:dyDescent="0.25">
      <c r="A111" s="7">
        <v>107</v>
      </c>
      <c r="B111" s="152" t="s">
        <v>86</v>
      </c>
      <c r="C111" s="153"/>
      <c r="D111" s="153"/>
      <c r="E111" s="153"/>
      <c r="F111" s="153"/>
      <c r="G111" s="153"/>
      <c r="H111" s="153"/>
      <c r="I111" s="153"/>
      <c r="J111" s="153"/>
      <c r="K111" s="5"/>
    </row>
    <row r="112" spans="1:11" ht="31.5" x14ac:dyDescent="0.25">
      <c r="A112" s="7">
        <v>108</v>
      </c>
      <c r="B112" s="11" t="s">
        <v>73</v>
      </c>
      <c r="C112" s="6">
        <f>SUM(D112:J112)</f>
        <v>993401.14145</v>
      </c>
      <c r="D112" s="6">
        <v>39090.800000000003</v>
      </c>
      <c r="E112" s="6">
        <v>197567.93</v>
      </c>
      <c r="F112" s="6">
        <v>382502.83</v>
      </c>
      <c r="G112" s="59">
        <f>G113+G114</f>
        <v>269305.26645</v>
      </c>
      <c r="H112" s="24">
        <f>H113+H114</f>
        <v>19862.455000000002</v>
      </c>
      <c r="I112" s="24">
        <f t="shared" ref="I112:J112" si="55">I113+I114</f>
        <v>40356.199999999997</v>
      </c>
      <c r="J112" s="24">
        <f t="shared" si="55"/>
        <v>44715.66</v>
      </c>
      <c r="K112" s="6" t="s">
        <v>7</v>
      </c>
    </row>
    <row r="113" spans="1:11" ht="15.75" x14ac:dyDescent="0.25">
      <c r="A113" s="7">
        <v>109</v>
      </c>
      <c r="B113" s="11" t="s">
        <v>9</v>
      </c>
      <c r="C113" s="6">
        <f>SUM(D113:J113)</f>
        <v>648013.15487999993</v>
      </c>
      <c r="D113" s="6">
        <v>28651.56</v>
      </c>
      <c r="E113" s="6">
        <v>146133.76999999999</v>
      </c>
      <c r="F113" s="6">
        <v>297911.51</v>
      </c>
      <c r="G113" s="59">
        <f>G117</f>
        <v>175316.31487999999</v>
      </c>
      <c r="H113" s="24">
        <f>H117</f>
        <v>0</v>
      </c>
      <c r="I113" s="24">
        <f t="shared" ref="I113:J113" si="56">I117</f>
        <v>0</v>
      </c>
      <c r="J113" s="24">
        <f t="shared" si="56"/>
        <v>0</v>
      </c>
      <c r="K113" s="6" t="s">
        <v>7</v>
      </c>
    </row>
    <row r="114" spans="1:11" ht="15.75" x14ac:dyDescent="0.25">
      <c r="A114" s="7">
        <v>110</v>
      </c>
      <c r="B114" s="11" t="s">
        <v>10</v>
      </c>
      <c r="C114" s="6">
        <f>SUM(D114:J114)</f>
        <v>345387.98657000007</v>
      </c>
      <c r="D114" s="6">
        <v>10439.24</v>
      </c>
      <c r="E114" s="6">
        <v>51434.16</v>
      </c>
      <c r="F114" s="6">
        <v>84591.32</v>
      </c>
      <c r="G114" s="59">
        <f>G118+G138</f>
        <v>93988.951570000005</v>
      </c>
      <c r="H114" s="24">
        <f>H118+H138</f>
        <v>19862.455000000002</v>
      </c>
      <c r="I114" s="24">
        <f>I118+I138</f>
        <v>40356.199999999997</v>
      </c>
      <c r="J114" s="24">
        <f>J118+J138</f>
        <v>44715.66</v>
      </c>
      <c r="K114" s="6" t="s">
        <v>7</v>
      </c>
    </row>
    <row r="115" spans="1:11" ht="15.75" x14ac:dyDescent="0.25">
      <c r="A115" s="7">
        <v>111</v>
      </c>
      <c r="B115" s="155" t="s">
        <v>87</v>
      </c>
      <c r="C115" s="156"/>
      <c r="D115" s="156"/>
      <c r="E115" s="156"/>
      <c r="F115" s="156"/>
      <c r="G115" s="156"/>
      <c r="H115" s="156"/>
      <c r="I115" s="156"/>
      <c r="J115" s="156"/>
      <c r="K115" s="5"/>
    </row>
    <row r="116" spans="1:11" ht="47.25" x14ac:dyDescent="0.25">
      <c r="A116" s="7">
        <v>112</v>
      </c>
      <c r="B116" s="44" t="s">
        <v>88</v>
      </c>
      <c r="C116" s="42">
        <f>SUM(D116:J116)</f>
        <v>973271.37254999985</v>
      </c>
      <c r="D116" s="42">
        <v>36425.050000000003</v>
      </c>
      <c r="E116" s="42">
        <v>185929.64</v>
      </c>
      <c r="F116" s="42">
        <v>382006.72</v>
      </c>
      <c r="G116" s="61">
        <f>G117+G118</f>
        <v>268010.99455</v>
      </c>
      <c r="H116" s="45">
        <f>H117+H118</f>
        <v>15827.108</v>
      </c>
      <c r="I116" s="45">
        <f t="shared" ref="I116:J116" si="57">I117+I118</f>
        <v>40356.199999999997</v>
      </c>
      <c r="J116" s="45">
        <f t="shared" si="57"/>
        <v>44715.66</v>
      </c>
      <c r="K116" s="6" t="s">
        <v>7</v>
      </c>
    </row>
    <row r="117" spans="1:11" ht="15.75" x14ac:dyDescent="0.25">
      <c r="A117" s="7">
        <v>113</v>
      </c>
      <c r="B117" s="44" t="s">
        <v>9</v>
      </c>
      <c r="C117" s="42">
        <f>SUM(D117:J117)</f>
        <v>648013.14487999992</v>
      </c>
      <c r="D117" s="42">
        <v>28651.56</v>
      </c>
      <c r="E117" s="42">
        <v>146133.76999999999</v>
      </c>
      <c r="F117" s="42">
        <v>297911.5</v>
      </c>
      <c r="G117" s="61">
        <f>G121</f>
        <v>175316.31487999999</v>
      </c>
      <c r="H117" s="45">
        <f>H121+H126+H128+H132+H134</f>
        <v>0</v>
      </c>
      <c r="I117" s="45">
        <f t="shared" ref="I117:J117" si="58">I121+I126+I128+I132+I134</f>
        <v>0</v>
      </c>
      <c r="J117" s="45">
        <f t="shared" si="58"/>
        <v>0</v>
      </c>
      <c r="K117" s="6" t="s">
        <v>7</v>
      </c>
    </row>
    <row r="118" spans="1:11" ht="15.75" x14ac:dyDescent="0.25">
      <c r="A118" s="7">
        <v>114</v>
      </c>
      <c r="B118" s="44" t="s">
        <v>10</v>
      </c>
      <c r="C118" s="42">
        <f>SUM(D118:J118)</f>
        <v>325258.21767000004</v>
      </c>
      <c r="D118" s="42">
        <v>7773.49</v>
      </c>
      <c r="E118" s="42">
        <v>39795.870000000003</v>
      </c>
      <c r="F118" s="42">
        <v>84095.21</v>
      </c>
      <c r="G118" s="61">
        <f>G122</f>
        <v>92694.679669999998</v>
      </c>
      <c r="H118" s="45">
        <f>H122</f>
        <v>15827.108</v>
      </c>
      <c r="I118" s="45">
        <f t="shared" ref="I118:J118" si="59">I122</f>
        <v>40356.199999999997</v>
      </c>
      <c r="J118" s="45">
        <f t="shared" si="59"/>
        <v>44715.66</v>
      </c>
      <c r="K118" s="6" t="s">
        <v>7</v>
      </c>
    </row>
    <row r="119" spans="1:11" ht="15.75" x14ac:dyDescent="0.25">
      <c r="A119" s="7">
        <v>115</v>
      </c>
      <c r="B119" s="158" t="s">
        <v>89</v>
      </c>
      <c r="C119" s="159"/>
      <c r="D119" s="159"/>
      <c r="E119" s="159"/>
      <c r="F119" s="159"/>
      <c r="G119" s="159"/>
      <c r="H119" s="159"/>
      <c r="I119" s="159"/>
      <c r="J119" s="159"/>
      <c r="K119" s="5"/>
    </row>
    <row r="120" spans="1:11" ht="63" x14ac:dyDescent="0.25">
      <c r="A120" s="7">
        <v>116</v>
      </c>
      <c r="B120" s="11" t="s">
        <v>90</v>
      </c>
      <c r="C120" s="6">
        <f t="shared" ref="C120:C135" si="60">SUM(D120:J120)</f>
        <v>973271.37254999985</v>
      </c>
      <c r="D120" s="6">
        <v>36425.050000000003</v>
      </c>
      <c r="E120" s="6">
        <v>185929.64</v>
      </c>
      <c r="F120" s="6">
        <v>382006.72</v>
      </c>
      <c r="G120" s="59">
        <f>G121+G122</f>
        <v>268010.99455</v>
      </c>
      <c r="H120" s="24">
        <f>H121+H122</f>
        <v>15827.108</v>
      </c>
      <c r="I120" s="24">
        <f t="shared" ref="I120:J120" si="61">I121+I122</f>
        <v>40356.199999999997</v>
      </c>
      <c r="J120" s="24">
        <f t="shared" si="61"/>
        <v>44715.66</v>
      </c>
      <c r="K120" s="6" t="s">
        <v>7</v>
      </c>
    </row>
    <row r="121" spans="1:11" ht="15.75" x14ac:dyDescent="0.25">
      <c r="A121" s="7">
        <v>117</v>
      </c>
      <c r="B121" s="11" t="s">
        <v>9</v>
      </c>
      <c r="C121" s="6">
        <f t="shared" si="60"/>
        <v>648013.15487999993</v>
      </c>
      <c r="D121" s="6">
        <v>28651.56</v>
      </c>
      <c r="E121" s="6">
        <v>146133.76999999999</v>
      </c>
      <c r="F121" s="6">
        <v>297911.51</v>
      </c>
      <c r="G121" s="59">
        <f>G132+G134</f>
        <v>175316.31487999999</v>
      </c>
      <c r="H121" s="24">
        <f>H132+H134</f>
        <v>0</v>
      </c>
      <c r="I121" s="24">
        <f t="shared" ref="I121:J121" si="62">I132+I134</f>
        <v>0</v>
      </c>
      <c r="J121" s="24">
        <f t="shared" si="62"/>
        <v>0</v>
      </c>
      <c r="K121" s="6" t="s">
        <v>7</v>
      </c>
    </row>
    <row r="122" spans="1:11" ht="15.75" x14ac:dyDescent="0.25">
      <c r="A122" s="7">
        <v>118</v>
      </c>
      <c r="B122" s="11" t="s">
        <v>10</v>
      </c>
      <c r="C122" s="6">
        <f t="shared" si="60"/>
        <v>325258.21767000004</v>
      </c>
      <c r="D122" s="6">
        <v>7773.49</v>
      </c>
      <c r="E122" s="6">
        <v>39795.870000000003</v>
      </c>
      <c r="F122" s="6">
        <v>84095.21</v>
      </c>
      <c r="G122" s="59">
        <f>G135</f>
        <v>92694.679669999998</v>
      </c>
      <c r="H122" s="24">
        <f>H124+H130+H135</f>
        <v>15827.108</v>
      </c>
      <c r="I122" s="24">
        <f t="shared" ref="I122:J122" si="63">I124+I130+I135</f>
        <v>40356.199999999997</v>
      </c>
      <c r="J122" s="24">
        <f t="shared" si="63"/>
        <v>44715.66</v>
      </c>
      <c r="K122" s="6" t="s">
        <v>7</v>
      </c>
    </row>
    <row r="123" spans="1:11" ht="94.5" x14ac:dyDescent="0.25">
      <c r="A123" s="7">
        <v>119</v>
      </c>
      <c r="B123" s="11" t="s">
        <v>91</v>
      </c>
      <c r="C123" s="6">
        <f t="shared" si="60"/>
        <v>46877.24</v>
      </c>
      <c r="D123" s="6">
        <v>7773.49</v>
      </c>
      <c r="E123" s="6">
        <v>39103.75</v>
      </c>
      <c r="F123" s="6">
        <v>0</v>
      </c>
      <c r="G123" s="59">
        <v>0</v>
      </c>
      <c r="H123" s="24">
        <v>0</v>
      </c>
      <c r="I123" s="24">
        <v>0</v>
      </c>
      <c r="J123" s="24">
        <v>0</v>
      </c>
      <c r="K123" s="6" t="s">
        <v>92</v>
      </c>
    </row>
    <row r="124" spans="1:11" ht="15.75" x14ac:dyDescent="0.25">
      <c r="A124" s="7">
        <v>120</v>
      </c>
      <c r="B124" s="11" t="s">
        <v>10</v>
      </c>
      <c r="C124" s="6">
        <f t="shared" si="60"/>
        <v>46877.24</v>
      </c>
      <c r="D124" s="6">
        <v>7773.49</v>
      </c>
      <c r="E124" s="6">
        <v>39103.75</v>
      </c>
      <c r="F124" s="6">
        <v>0</v>
      </c>
      <c r="G124" s="59">
        <v>0</v>
      </c>
      <c r="H124" s="24">
        <v>0</v>
      </c>
      <c r="I124" s="24">
        <v>0</v>
      </c>
      <c r="J124" s="24">
        <v>0</v>
      </c>
      <c r="K124" s="13"/>
    </row>
    <row r="125" spans="1:11" ht="220.5" x14ac:dyDescent="0.25">
      <c r="A125" s="7">
        <v>121</v>
      </c>
      <c r="B125" s="11" t="s">
        <v>93</v>
      </c>
      <c r="C125" s="6">
        <f t="shared" si="60"/>
        <v>22229.96</v>
      </c>
      <c r="D125" s="6">
        <v>22229.96</v>
      </c>
      <c r="E125" s="6">
        <v>0</v>
      </c>
      <c r="F125" s="6">
        <v>0</v>
      </c>
      <c r="G125" s="59">
        <v>0</v>
      </c>
      <c r="H125" s="24">
        <v>0</v>
      </c>
      <c r="I125" s="24">
        <v>0</v>
      </c>
      <c r="J125" s="24">
        <v>0</v>
      </c>
      <c r="K125" s="6" t="s">
        <v>92</v>
      </c>
    </row>
    <row r="126" spans="1:11" ht="15.75" x14ac:dyDescent="0.25">
      <c r="A126" s="7">
        <v>122</v>
      </c>
      <c r="B126" s="11" t="s">
        <v>26</v>
      </c>
      <c r="C126" s="6">
        <f t="shared" si="60"/>
        <v>22229.96</v>
      </c>
      <c r="D126" s="6">
        <v>22229.96</v>
      </c>
      <c r="E126" s="6">
        <v>0</v>
      </c>
      <c r="F126" s="6">
        <v>0</v>
      </c>
      <c r="G126" s="59">
        <v>0</v>
      </c>
      <c r="H126" s="24">
        <v>0</v>
      </c>
      <c r="I126" s="24">
        <v>0</v>
      </c>
      <c r="J126" s="24">
        <v>0</v>
      </c>
      <c r="K126" s="6"/>
    </row>
    <row r="127" spans="1:11" ht="141.75" x14ac:dyDescent="0.25">
      <c r="A127" s="7">
        <v>123</v>
      </c>
      <c r="B127" s="11" t="s">
        <v>94</v>
      </c>
      <c r="C127" s="6">
        <f t="shared" si="60"/>
        <v>6421.6</v>
      </c>
      <c r="D127" s="6">
        <v>6421.6</v>
      </c>
      <c r="E127" s="6">
        <v>0</v>
      </c>
      <c r="F127" s="6">
        <v>0</v>
      </c>
      <c r="G127" s="59">
        <v>0</v>
      </c>
      <c r="H127" s="24">
        <v>0</v>
      </c>
      <c r="I127" s="24">
        <v>0</v>
      </c>
      <c r="J127" s="24">
        <v>0</v>
      </c>
      <c r="K127" s="6" t="s">
        <v>92</v>
      </c>
    </row>
    <row r="128" spans="1:11" ht="15.75" x14ac:dyDescent="0.25">
      <c r="A128" s="7">
        <v>124</v>
      </c>
      <c r="B128" s="11" t="s">
        <v>26</v>
      </c>
      <c r="C128" s="6">
        <f t="shared" si="60"/>
        <v>6421.6</v>
      </c>
      <c r="D128" s="6">
        <v>6421.6</v>
      </c>
      <c r="E128" s="6">
        <v>0</v>
      </c>
      <c r="F128" s="6">
        <v>0</v>
      </c>
      <c r="G128" s="59">
        <v>0</v>
      </c>
      <c r="H128" s="24">
        <v>0</v>
      </c>
      <c r="I128" s="24">
        <v>0</v>
      </c>
      <c r="J128" s="24">
        <v>0</v>
      </c>
      <c r="K128" s="13"/>
    </row>
    <row r="129" spans="1:11" ht="47.25" x14ac:dyDescent="0.25">
      <c r="A129" s="7"/>
      <c r="B129" s="11" t="s">
        <v>95</v>
      </c>
      <c r="C129" s="6">
        <f>SUM(D129:J129)</f>
        <v>15827.108</v>
      </c>
      <c r="D129" s="6">
        <f>D130</f>
        <v>0</v>
      </c>
      <c r="E129" s="6">
        <f t="shared" ref="E129:G129" si="64">E130</f>
        <v>0</v>
      </c>
      <c r="F129" s="6">
        <f t="shared" si="64"/>
        <v>0</v>
      </c>
      <c r="G129" s="6">
        <f t="shared" si="64"/>
        <v>0</v>
      </c>
      <c r="H129" s="24">
        <f>H130</f>
        <v>15827.108</v>
      </c>
      <c r="I129" s="24">
        <f t="shared" ref="I129:J129" si="65">I130</f>
        <v>0</v>
      </c>
      <c r="J129" s="24">
        <f t="shared" si="65"/>
        <v>0</v>
      </c>
      <c r="K129" s="6" t="s">
        <v>92</v>
      </c>
    </row>
    <row r="130" spans="1:11" ht="15.75" x14ac:dyDescent="0.25">
      <c r="A130" s="7"/>
      <c r="B130" s="11" t="s">
        <v>25</v>
      </c>
      <c r="C130" s="6">
        <f>SUM(D130:J130)</f>
        <v>15827.108</v>
      </c>
      <c r="D130" s="6">
        <v>0</v>
      </c>
      <c r="E130" s="6">
        <v>0</v>
      </c>
      <c r="F130" s="6">
        <v>0</v>
      </c>
      <c r="G130" s="59">
        <v>0</v>
      </c>
      <c r="H130" s="24">
        <v>15827.108</v>
      </c>
      <c r="I130" s="24">
        <v>0</v>
      </c>
      <c r="J130" s="24">
        <v>0</v>
      </c>
      <c r="K130" s="13"/>
    </row>
    <row r="131" spans="1:11" ht="236.25" x14ac:dyDescent="0.25">
      <c r="A131" s="7">
        <v>125</v>
      </c>
      <c r="B131" s="11" t="s">
        <v>96</v>
      </c>
      <c r="C131" s="6">
        <f t="shared" si="60"/>
        <v>349123.37877999997</v>
      </c>
      <c r="D131" s="6">
        <v>0</v>
      </c>
      <c r="E131" s="6">
        <v>59119.22</v>
      </c>
      <c r="F131" s="6">
        <v>169800.36</v>
      </c>
      <c r="G131" s="59">
        <f>G132</f>
        <v>120203.79878</v>
      </c>
      <c r="H131" s="24">
        <f>H132</f>
        <v>0</v>
      </c>
      <c r="I131" s="24">
        <f t="shared" ref="I131:J131" si="66">I132</f>
        <v>0</v>
      </c>
      <c r="J131" s="24">
        <f t="shared" si="66"/>
        <v>0</v>
      </c>
      <c r="K131" s="6" t="s">
        <v>92</v>
      </c>
    </row>
    <row r="132" spans="1:11" ht="15.75" x14ac:dyDescent="0.25">
      <c r="A132" s="7">
        <v>126</v>
      </c>
      <c r="B132" s="11" t="s">
        <v>63</v>
      </c>
      <c r="C132" s="6">
        <f t="shared" si="60"/>
        <v>349123.37877999997</v>
      </c>
      <c r="D132" s="6">
        <v>0</v>
      </c>
      <c r="E132" s="6">
        <v>59119.22</v>
      </c>
      <c r="F132" s="6">
        <v>169800.36</v>
      </c>
      <c r="G132" s="59">
        <v>120203.79878</v>
      </c>
      <c r="H132" s="75">
        <v>0</v>
      </c>
      <c r="I132" s="75">
        <v>0</v>
      </c>
      <c r="J132" s="75">
        <v>0</v>
      </c>
      <c r="K132" s="6"/>
    </row>
    <row r="133" spans="1:11" ht="141.75" x14ac:dyDescent="0.25">
      <c r="A133" s="7">
        <v>127</v>
      </c>
      <c r="B133" s="11" t="s">
        <v>97</v>
      </c>
      <c r="C133" s="59">
        <f t="shared" si="60"/>
        <v>532792.08577000001</v>
      </c>
      <c r="D133" s="59">
        <v>0</v>
      </c>
      <c r="E133" s="59">
        <v>87706.67</v>
      </c>
      <c r="F133" s="59">
        <v>212206.36</v>
      </c>
      <c r="G133" s="59">
        <f>G134+G135</f>
        <v>147807.19576999999</v>
      </c>
      <c r="H133" s="98">
        <f>H134+H135</f>
        <v>0</v>
      </c>
      <c r="I133" s="24">
        <f t="shared" ref="I133:J133" si="67">I134+I135</f>
        <v>40356.199999999997</v>
      </c>
      <c r="J133" s="24">
        <f t="shared" si="67"/>
        <v>44715.66</v>
      </c>
      <c r="K133" s="6" t="s">
        <v>92</v>
      </c>
    </row>
    <row r="134" spans="1:11" ht="15.75" x14ac:dyDescent="0.25">
      <c r="A134" s="7">
        <v>128</v>
      </c>
      <c r="B134" s="11" t="s">
        <v>63</v>
      </c>
      <c r="C134" s="6">
        <f t="shared" si="60"/>
        <v>270238.21610000002</v>
      </c>
      <c r="D134" s="6">
        <v>0</v>
      </c>
      <c r="E134" s="6">
        <v>87014.55</v>
      </c>
      <c r="F134" s="6">
        <v>128111.15</v>
      </c>
      <c r="G134" s="59">
        <v>55112.516100000001</v>
      </c>
      <c r="H134" s="98">
        <v>0</v>
      </c>
      <c r="I134" s="24">
        <v>0</v>
      </c>
      <c r="J134" s="24">
        <v>0</v>
      </c>
      <c r="K134" s="13"/>
    </row>
    <row r="135" spans="1:11" ht="15.75" x14ac:dyDescent="0.25">
      <c r="A135" s="7">
        <v>129</v>
      </c>
      <c r="B135" s="11" t="s">
        <v>98</v>
      </c>
      <c r="C135" s="6">
        <f t="shared" si="60"/>
        <v>262553.86967000004</v>
      </c>
      <c r="D135" s="6">
        <v>0</v>
      </c>
      <c r="E135" s="6">
        <v>692.12</v>
      </c>
      <c r="F135" s="6">
        <v>84095.21</v>
      </c>
      <c r="G135" s="69">
        <v>92694.679669999998</v>
      </c>
      <c r="H135" s="98">
        <v>0</v>
      </c>
      <c r="I135" s="26">
        <v>40356.199999999997</v>
      </c>
      <c r="J135" s="26">
        <v>44715.66</v>
      </c>
      <c r="K135" s="13"/>
    </row>
    <row r="136" spans="1:11" ht="15.75" x14ac:dyDescent="0.25">
      <c r="A136" s="7">
        <v>130</v>
      </c>
      <c r="B136" s="145" t="s">
        <v>99</v>
      </c>
      <c r="C136" s="146"/>
      <c r="D136" s="146"/>
      <c r="E136" s="146"/>
      <c r="F136" s="146"/>
      <c r="G136" s="146"/>
      <c r="H136" s="146"/>
      <c r="I136" s="146"/>
      <c r="J136" s="146"/>
      <c r="K136" s="13"/>
    </row>
    <row r="137" spans="1:11" ht="31.5" x14ac:dyDescent="0.25">
      <c r="A137" s="7">
        <v>131</v>
      </c>
      <c r="B137" s="39" t="s">
        <v>100</v>
      </c>
      <c r="C137" s="37">
        <f t="shared" ref="C137:C142" si="68">SUM(D137:J137)</f>
        <v>20129.768900000003</v>
      </c>
      <c r="D137" s="37">
        <v>2665.75</v>
      </c>
      <c r="E137" s="37">
        <v>11638.29</v>
      </c>
      <c r="F137" s="37">
        <v>496.11</v>
      </c>
      <c r="G137" s="63">
        <f>G138</f>
        <v>1294.2719</v>
      </c>
      <c r="H137" s="40">
        <f>H138</f>
        <v>4035.3470000000002</v>
      </c>
      <c r="I137" s="40">
        <f t="shared" ref="I137:J137" si="69">I138</f>
        <v>0</v>
      </c>
      <c r="J137" s="40">
        <f t="shared" si="69"/>
        <v>0</v>
      </c>
      <c r="K137" s="6" t="s">
        <v>7</v>
      </c>
    </row>
    <row r="138" spans="1:11" ht="15.75" x14ac:dyDescent="0.25">
      <c r="A138" s="7">
        <v>132</v>
      </c>
      <c r="B138" s="39" t="s">
        <v>10</v>
      </c>
      <c r="C138" s="37">
        <f t="shared" si="68"/>
        <v>20129.768900000003</v>
      </c>
      <c r="D138" s="37">
        <v>2665.75</v>
      </c>
      <c r="E138" s="37">
        <v>11638.29</v>
      </c>
      <c r="F138" s="37">
        <v>496.11</v>
      </c>
      <c r="G138" s="63">
        <f>G142</f>
        <v>1294.2719</v>
      </c>
      <c r="H138" s="40">
        <f>H142</f>
        <v>4035.3470000000002</v>
      </c>
      <c r="I138" s="40">
        <f t="shared" ref="I138:J138" si="70">I142</f>
        <v>0</v>
      </c>
      <c r="J138" s="40">
        <f t="shared" si="70"/>
        <v>0</v>
      </c>
      <c r="K138" s="6" t="s">
        <v>7</v>
      </c>
    </row>
    <row r="139" spans="1:11" ht="94.5" x14ac:dyDescent="0.25">
      <c r="A139" s="7">
        <v>133</v>
      </c>
      <c r="B139" s="11" t="s">
        <v>101</v>
      </c>
      <c r="C139" s="6">
        <f t="shared" si="68"/>
        <v>14800.152</v>
      </c>
      <c r="D139" s="6">
        <v>2665.75</v>
      </c>
      <c r="E139" s="6">
        <v>11638.294</v>
      </c>
      <c r="F139" s="6">
        <v>496.108</v>
      </c>
      <c r="G139" s="59">
        <v>0</v>
      </c>
      <c r="H139" s="24">
        <v>0</v>
      </c>
      <c r="I139" s="24">
        <v>0</v>
      </c>
      <c r="J139" s="24">
        <v>0</v>
      </c>
      <c r="K139" s="6" t="s">
        <v>92</v>
      </c>
    </row>
    <row r="140" spans="1:11" ht="15.75" x14ac:dyDescent="0.25">
      <c r="A140" s="7">
        <v>134</v>
      </c>
      <c r="B140" s="11" t="s">
        <v>10</v>
      </c>
      <c r="C140" s="6">
        <f t="shared" si="68"/>
        <v>14800.152</v>
      </c>
      <c r="D140" s="6">
        <v>2665.75</v>
      </c>
      <c r="E140" s="6">
        <v>11638.294</v>
      </c>
      <c r="F140" s="6">
        <v>496.108</v>
      </c>
      <c r="G140" s="59">
        <v>0</v>
      </c>
      <c r="H140" s="24">
        <v>0</v>
      </c>
      <c r="I140" s="24">
        <v>0</v>
      </c>
      <c r="J140" s="24">
        <v>0</v>
      </c>
      <c r="K140" s="6"/>
    </row>
    <row r="141" spans="1:11" ht="47.25" x14ac:dyDescent="0.25">
      <c r="A141" s="7">
        <v>135</v>
      </c>
      <c r="B141" s="11" t="s">
        <v>95</v>
      </c>
      <c r="C141" s="6">
        <f t="shared" si="68"/>
        <v>5329.6189000000004</v>
      </c>
      <c r="D141" s="6">
        <v>0</v>
      </c>
      <c r="E141" s="6">
        <v>0</v>
      </c>
      <c r="F141" s="6">
        <v>0</v>
      </c>
      <c r="G141" s="59">
        <f>G142</f>
        <v>1294.2719</v>
      </c>
      <c r="H141" s="98">
        <f>H142</f>
        <v>4035.3470000000002</v>
      </c>
      <c r="I141" s="24">
        <f t="shared" ref="I141:J141" si="71">I142</f>
        <v>0</v>
      </c>
      <c r="J141" s="24">
        <f t="shared" si="71"/>
        <v>0</v>
      </c>
      <c r="K141" s="6" t="s">
        <v>92</v>
      </c>
    </row>
    <row r="142" spans="1:11" ht="15.75" x14ac:dyDescent="0.25">
      <c r="A142" s="7">
        <v>136</v>
      </c>
      <c r="B142" s="11" t="s">
        <v>25</v>
      </c>
      <c r="C142" s="6">
        <f t="shared" si="68"/>
        <v>5329.6189000000004</v>
      </c>
      <c r="D142" s="6">
        <v>0</v>
      </c>
      <c r="E142" s="6">
        <v>0</v>
      </c>
      <c r="F142" s="6">
        <v>0</v>
      </c>
      <c r="G142" s="77">
        <v>1294.2719</v>
      </c>
      <c r="H142" s="98">
        <v>4035.3470000000002</v>
      </c>
      <c r="I142" s="26">
        <v>0</v>
      </c>
      <c r="J142" s="26">
        <v>0</v>
      </c>
      <c r="K142" s="6"/>
    </row>
    <row r="143" spans="1:11" ht="15.75" x14ac:dyDescent="0.25">
      <c r="A143" s="7">
        <v>137</v>
      </c>
      <c r="B143" s="152" t="s">
        <v>102</v>
      </c>
      <c r="C143" s="153"/>
      <c r="D143" s="153"/>
      <c r="E143" s="153"/>
      <c r="F143" s="153"/>
      <c r="G143" s="153"/>
      <c r="H143" s="153"/>
      <c r="I143" s="153"/>
      <c r="J143" s="153"/>
      <c r="K143" s="5"/>
    </row>
    <row r="144" spans="1:11" ht="31.5" x14ac:dyDescent="0.25">
      <c r="A144" s="7">
        <v>138</v>
      </c>
      <c r="B144" s="11" t="s">
        <v>73</v>
      </c>
      <c r="C144" s="6">
        <f>SUM(D144:J144)</f>
        <v>129098.07655</v>
      </c>
      <c r="D144" s="6">
        <v>7628.37</v>
      </c>
      <c r="E144" s="6">
        <v>6986.4</v>
      </c>
      <c r="F144" s="6">
        <v>13636.63</v>
      </c>
      <c r="G144" s="59">
        <f>G145+G146</f>
        <v>20274.009999999998</v>
      </c>
      <c r="H144" s="24">
        <f>H145+H146</f>
        <v>41330.556549999994</v>
      </c>
      <c r="I144" s="24">
        <f t="shared" ref="I144:J144" si="72">I145+I146</f>
        <v>24073.530000000002</v>
      </c>
      <c r="J144" s="24">
        <f t="shared" si="72"/>
        <v>15168.58</v>
      </c>
      <c r="K144" s="6" t="s">
        <v>7</v>
      </c>
    </row>
    <row r="145" spans="1:12" ht="15.75" x14ac:dyDescent="0.25">
      <c r="A145" s="7">
        <v>139</v>
      </c>
      <c r="B145" s="11" t="s">
        <v>9</v>
      </c>
      <c r="C145" s="6">
        <f>SUM(D145:J145)</f>
        <v>837.9</v>
      </c>
      <c r="D145" s="6">
        <v>837.9</v>
      </c>
      <c r="E145" s="6">
        <v>0</v>
      </c>
      <c r="F145" s="6">
        <v>0</v>
      </c>
      <c r="G145" s="59">
        <v>0</v>
      </c>
      <c r="H145" s="24">
        <v>0</v>
      </c>
      <c r="I145" s="24">
        <v>0</v>
      </c>
      <c r="J145" s="24">
        <v>0</v>
      </c>
      <c r="K145" s="6" t="s">
        <v>7</v>
      </c>
    </row>
    <row r="146" spans="1:12" ht="15.75" x14ac:dyDescent="0.25">
      <c r="A146" s="7">
        <v>140</v>
      </c>
      <c r="B146" s="11" t="s">
        <v>10</v>
      </c>
      <c r="C146" s="6">
        <f>SUM(D146:J146)</f>
        <v>128260.17654999999</v>
      </c>
      <c r="D146" s="6">
        <v>6790.47</v>
      </c>
      <c r="E146" s="6">
        <v>6986.4</v>
      </c>
      <c r="F146" s="6">
        <v>13636.63</v>
      </c>
      <c r="G146" s="59">
        <f>G150</f>
        <v>20274.009999999998</v>
      </c>
      <c r="H146" s="24">
        <f>H150</f>
        <v>41330.556549999994</v>
      </c>
      <c r="I146" s="24">
        <f t="shared" ref="I146:J146" si="73">I150</f>
        <v>24073.530000000002</v>
      </c>
      <c r="J146" s="24">
        <f t="shared" si="73"/>
        <v>15168.58</v>
      </c>
      <c r="K146" s="6" t="s">
        <v>7</v>
      </c>
    </row>
    <row r="147" spans="1:12" ht="15.75" x14ac:dyDescent="0.25">
      <c r="A147" s="7">
        <v>141</v>
      </c>
      <c r="B147" s="145" t="s">
        <v>99</v>
      </c>
      <c r="C147" s="146"/>
      <c r="D147" s="146"/>
      <c r="E147" s="146"/>
      <c r="F147" s="146"/>
      <c r="G147" s="146"/>
      <c r="H147" s="146"/>
      <c r="I147" s="146"/>
      <c r="J147" s="146"/>
      <c r="K147" s="5"/>
    </row>
    <row r="148" spans="1:12" ht="31.5" x14ac:dyDescent="0.25">
      <c r="A148" s="7">
        <v>142</v>
      </c>
      <c r="B148" s="39" t="s">
        <v>103</v>
      </c>
      <c r="C148" s="37">
        <f t="shared" ref="C148:C162" si="74">SUM(D148:J148)</f>
        <v>129098.07655</v>
      </c>
      <c r="D148" s="37">
        <v>7628.37</v>
      </c>
      <c r="E148" s="37">
        <v>6986.4</v>
      </c>
      <c r="F148" s="37">
        <v>13636.63</v>
      </c>
      <c r="G148" s="63">
        <f>G150</f>
        <v>20274.009999999998</v>
      </c>
      <c r="H148" s="40">
        <f>H150</f>
        <v>41330.556549999994</v>
      </c>
      <c r="I148" s="40">
        <f t="shared" ref="I148:J148" si="75">I150</f>
        <v>24073.530000000002</v>
      </c>
      <c r="J148" s="40">
        <f t="shared" si="75"/>
        <v>15168.58</v>
      </c>
      <c r="K148" s="6" t="s">
        <v>7</v>
      </c>
    </row>
    <row r="149" spans="1:12" ht="15.75" x14ac:dyDescent="0.25">
      <c r="A149" s="7">
        <v>143</v>
      </c>
      <c r="B149" s="39" t="s">
        <v>9</v>
      </c>
      <c r="C149" s="37">
        <f t="shared" si="74"/>
        <v>837.9</v>
      </c>
      <c r="D149" s="37">
        <v>837.9</v>
      </c>
      <c r="E149" s="37">
        <v>0</v>
      </c>
      <c r="F149" s="37">
        <v>0</v>
      </c>
      <c r="G149" s="63">
        <v>0</v>
      </c>
      <c r="H149" s="40">
        <v>0</v>
      </c>
      <c r="I149" s="40">
        <v>0</v>
      </c>
      <c r="J149" s="40">
        <v>0</v>
      </c>
      <c r="K149" s="6" t="s">
        <v>7</v>
      </c>
      <c r="L149" s="99"/>
    </row>
    <row r="150" spans="1:12" ht="15.75" x14ac:dyDescent="0.25">
      <c r="A150" s="7">
        <v>144</v>
      </c>
      <c r="B150" s="39" t="s">
        <v>10</v>
      </c>
      <c r="C150" s="37">
        <f t="shared" si="74"/>
        <v>128260.17654999999</v>
      </c>
      <c r="D150" s="37">
        <v>6790.47</v>
      </c>
      <c r="E150" s="37">
        <v>6986.4</v>
      </c>
      <c r="F150" s="37">
        <v>13636.63</v>
      </c>
      <c r="G150" s="63">
        <f>G153+G155+G162</f>
        <v>20274.009999999998</v>
      </c>
      <c r="H150" s="40">
        <f>H153+H155+H162</f>
        <v>41330.556549999994</v>
      </c>
      <c r="I150" s="40">
        <f>I153+I155+I162</f>
        <v>24073.530000000002</v>
      </c>
      <c r="J150" s="40">
        <f>J153+J155+J162</f>
        <v>15168.58</v>
      </c>
      <c r="K150" s="6" t="s">
        <v>7</v>
      </c>
      <c r="L150" s="99"/>
    </row>
    <row r="151" spans="1:12" ht="145.5" customHeight="1" x14ac:dyDescent="0.25">
      <c r="A151" s="7">
        <v>145</v>
      </c>
      <c r="B151" s="11" t="s">
        <v>106</v>
      </c>
      <c r="C151" s="6">
        <f t="shared" si="74"/>
        <v>20749.18</v>
      </c>
      <c r="D151" s="6">
        <v>1862</v>
      </c>
      <c r="E151" s="6">
        <v>244.5</v>
      </c>
      <c r="F151" s="6">
        <v>5880.18</v>
      </c>
      <c r="G151" s="59">
        <f>SUM(G152:G153)</f>
        <v>2482.5</v>
      </c>
      <c r="H151" s="24">
        <f>SUM(H152:H153)</f>
        <v>7280</v>
      </c>
      <c r="I151" s="24">
        <f t="shared" ref="I151:J151" si="76">SUM(I152:I153)</f>
        <v>3000</v>
      </c>
      <c r="J151" s="24">
        <f t="shared" si="76"/>
        <v>0</v>
      </c>
      <c r="K151" s="6" t="s">
        <v>107</v>
      </c>
    </row>
    <row r="152" spans="1:12" ht="15.75" x14ac:dyDescent="0.25">
      <c r="A152" s="7">
        <v>146</v>
      </c>
      <c r="B152" s="11" t="s">
        <v>63</v>
      </c>
      <c r="C152" s="6">
        <f t="shared" si="74"/>
        <v>0</v>
      </c>
      <c r="D152" s="6">
        <v>0</v>
      </c>
      <c r="E152" s="6">
        <v>0</v>
      </c>
      <c r="F152" s="6">
        <v>0</v>
      </c>
      <c r="G152" s="59">
        <v>0</v>
      </c>
      <c r="H152" s="24">
        <v>0</v>
      </c>
      <c r="I152" s="24">
        <v>0</v>
      </c>
      <c r="J152" s="24">
        <v>0</v>
      </c>
      <c r="K152" s="6"/>
    </row>
    <row r="153" spans="1:12" ht="15.75" x14ac:dyDescent="0.25">
      <c r="A153" s="7">
        <v>147</v>
      </c>
      <c r="B153" s="11" t="s">
        <v>25</v>
      </c>
      <c r="C153" s="6">
        <f t="shared" si="74"/>
        <v>20749.18</v>
      </c>
      <c r="D153" s="6">
        <v>1862</v>
      </c>
      <c r="E153" s="6">
        <v>244.5</v>
      </c>
      <c r="F153" s="6">
        <v>5880.18</v>
      </c>
      <c r="G153" s="69">
        <v>2482.5</v>
      </c>
      <c r="H153" s="26">
        <v>7280</v>
      </c>
      <c r="I153" s="26">
        <v>3000</v>
      </c>
      <c r="J153" s="26">
        <v>0</v>
      </c>
      <c r="K153" s="6"/>
    </row>
    <row r="154" spans="1:12" ht="126" x14ac:dyDescent="0.25">
      <c r="A154" s="7">
        <v>148</v>
      </c>
      <c r="B154" s="11" t="s">
        <v>108</v>
      </c>
      <c r="C154" s="6">
        <f t="shared" si="74"/>
        <v>76774.570000000007</v>
      </c>
      <c r="D154" s="6">
        <v>4928.47</v>
      </c>
      <c r="E154" s="6">
        <v>6591.9</v>
      </c>
      <c r="F154" s="6">
        <v>7756.45</v>
      </c>
      <c r="G154" s="59">
        <f>G155</f>
        <v>13301.05</v>
      </c>
      <c r="H154" s="24">
        <f>H155</f>
        <v>17315.87</v>
      </c>
      <c r="I154" s="24">
        <f t="shared" ref="I154:J154" si="77">I155</f>
        <v>15128.69</v>
      </c>
      <c r="J154" s="24">
        <f t="shared" si="77"/>
        <v>11752.14</v>
      </c>
      <c r="K154" s="6" t="s">
        <v>109</v>
      </c>
    </row>
    <row r="155" spans="1:12" ht="15.75" x14ac:dyDescent="0.25">
      <c r="A155" s="7">
        <v>149</v>
      </c>
      <c r="B155" s="11" t="s">
        <v>10</v>
      </c>
      <c r="C155" s="6">
        <f t="shared" si="74"/>
        <v>76774.570000000007</v>
      </c>
      <c r="D155" s="6">
        <v>4928.47</v>
      </c>
      <c r="E155" s="6">
        <v>6591.9</v>
      </c>
      <c r="F155" s="6">
        <v>7756.45</v>
      </c>
      <c r="G155" s="69">
        <v>13301.05</v>
      </c>
      <c r="H155" s="34">
        <v>17315.87</v>
      </c>
      <c r="I155" s="26">
        <v>15128.69</v>
      </c>
      <c r="J155" s="26">
        <v>11752.14</v>
      </c>
      <c r="K155" s="13"/>
    </row>
    <row r="156" spans="1:12" ht="47.25" x14ac:dyDescent="0.25">
      <c r="A156" s="7">
        <v>150</v>
      </c>
      <c r="B156" s="11" t="s">
        <v>110</v>
      </c>
      <c r="C156" s="6">
        <f t="shared" si="74"/>
        <v>837.9</v>
      </c>
      <c r="D156" s="6">
        <v>837.9</v>
      </c>
      <c r="E156" s="6">
        <v>0</v>
      </c>
      <c r="F156" s="6">
        <v>0</v>
      </c>
      <c r="G156" s="59">
        <v>0</v>
      </c>
      <c r="H156" s="24">
        <v>0</v>
      </c>
      <c r="I156" s="24">
        <v>0</v>
      </c>
      <c r="J156" s="24">
        <v>0</v>
      </c>
      <c r="K156" s="6" t="s">
        <v>107</v>
      </c>
    </row>
    <row r="157" spans="1:12" ht="15.75" x14ac:dyDescent="0.25">
      <c r="A157" s="7">
        <v>151</v>
      </c>
      <c r="B157" s="11" t="s">
        <v>26</v>
      </c>
      <c r="C157" s="6">
        <f t="shared" si="74"/>
        <v>837.9</v>
      </c>
      <c r="D157" s="6">
        <v>837.9</v>
      </c>
      <c r="E157" s="6">
        <v>0</v>
      </c>
      <c r="F157" s="6">
        <v>0</v>
      </c>
      <c r="G157" s="59">
        <v>0</v>
      </c>
      <c r="H157" s="24">
        <v>0</v>
      </c>
      <c r="I157" s="24">
        <v>0</v>
      </c>
      <c r="J157" s="24">
        <v>0</v>
      </c>
      <c r="K157" s="6"/>
    </row>
    <row r="158" spans="1:12" ht="15.75" x14ac:dyDescent="0.25">
      <c r="A158" s="7">
        <v>152</v>
      </c>
      <c r="B158" s="11" t="s">
        <v>25</v>
      </c>
      <c r="C158" s="6">
        <f t="shared" si="74"/>
        <v>0</v>
      </c>
      <c r="D158" s="6">
        <v>0</v>
      </c>
      <c r="E158" s="6">
        <v>0</v>
      </c>
      <c r="F158" s="6">
        <v>0</v>
      </c>
      <c r="G158" s="59">
        <v>0</v>
      </c>
      <c r="H158" s="24">
        <v>0</v>
      </c>
      <c r="I158" s="24">
        <v>0</v>
      </c>
      <c r="J158" s="24">
        <v>0</v>
      </c>
      <c r="K158" s="6"/>
    </row>
    <row r="159" spans="1:12" ht="63" x14ac:dyDescent="0.25">
      <c r="A159" s="7">
        <v>153</v>
      </c>
      <c r="B159" s="11" t="s">
        <v>111</v>
      </c>
      <c r="C159" s="6">
        <f t="shared" si="74"/>
        <v>150</v>
      </c>
      <c r="D159" s="6">
        <v>0</v>
      </c>
      <c r="E159" s="6">
        <v>150</v>
      </c>
      <c r="F159" s="6">
        <v>0</v>
      </c>
      <c r="G159" s="59">
        <v>0</v>
      </c>
      <c r="H159" s="24">
        <v>0</v>
      </c>
      <c r="I159" s="24">
        <v>0</v>
      </c>
      <c r="J159" s="24">
        <v>0</v>
      </c>
      <c r="K159" s="6" t="s">
        <v>112</v>
      </c>
    </row>
    <row r="160" spans="1:12" ht="15.75" x14ac:dyDescent="0.25">
      <c r="A160" s="7">
        <v>154</v>
      </c>
      <c r="B160" s="11" t="s">
        <v>25</v>
      </c>
      <c r="C160" s="6">
        <f t="shared" si="74"/>
        <v>150</v>
      </c>
      <c r="D160" s="6">
        <v>0</v>
      </c>
      <c r="E160" s="6">
        <v>150</v>
      </c>
      <c r="F160" s="6">
        <v>0</v>
      </c>
      <c r="G160" s="59">
        <v>0</v>
      </c>
      <c r="H160" s="24">
        <v>0</v>
      </c>
      <c r="I160" s="24">
        <v>0</v>
      </c>
      <c r="J160" s="24">
        <v>0</v>
      </c>
      <c r="K160" s="6"/>
    </row>
    <row r="161" spans="1:11" ht="47.25" x14ac:dyDescent="0.25">
      <c r="A161" s="7">
        <v>155</v>
      </c>
      <c r="B161" s="11" t="s">
        <v>113</v>
      </c>
      <c r="C161" s="6">
        <f t="shared" si="74"/>
        <v>30586.426549999996</v>
      </c>
      <c r="D161" s="6">
        <v>0</v>
      </c>
      <c r="E161" s="6">
        <v>0</v>
      </c>
      <c r="F161" s="6">
        <v>0</v>
      </c>
      <c r="G161" s="59">
        <f>G162</f>
        <v>4490.46</v>
      </c>
      <c r="H161" s="98">
        <f>H162</f>
        <v>16734.686549999999</v>
      </c>
      <c r="I161" s="26">
        <f t="shared" ref="I161:J161" si="78">I162</f>
        <v>5944.84</v>
      </c>
      <c r="J161" s="26">
        <f t="shared" si="78"/>
        <v>3416.44</v>
      </c>
      <c r="K161" s="6" t="s">
        <v>114</v>
      </c>
    </row>
    <row r="162" spans="1:11" ht="15.75" x14ac:dyDescent="0.25">
      <c r="A162" s="7">
        <v>156</v>
      </c>
      <c r="B162" s="11" t="s">
        <v>25</v>
      </c>
      <c r="C162" s="6">
        <f t="shared" si="74"/>
        <v>30586.426549999996</v>
      </c>
      <c r="D162" s="6">
        <v>0</v>
      </c>
      <c r="E162" s="6">
        <v>0</v>
      </c>
      <c r="F162" s="6">
        <v>0</v>
      </c>
      <c r="G162" s="69">
        <v>4490.46</v>
      </c>
      <c r="H162" s="98">
        <v>16734.686549999999</v>
      </c>
      <c r="I162" s="26">
        <v>5944.84</v>
      </c>
      <c r="J162" s="26">
        <v>3416.44</v>
      </c>
      <c r="K162" s="6"/>
    </row>
    <row r="163" spans="1:11" ht="15.75" x14ac:dyDescent="0.25">
      <c r="A163" s="7">
        <v>157</v>
      </c>
      <c r="B163" s="152" t="s">
        <v>115</v>
      </c>
      <c r="C163" s="153"/>
      <c r="D163" s="153"/>
      <c r="E163" s="153"/>
      <c r="F163" s="153"/>
      <c r="G163" s="153"/>
      <c r="H163" s="153"/>
      <c r="I163" s="153"/>
      <c r="J163" s="153"/>
      <c r="K163" s="5"/>
    </row>
    <row r="164" spans="1:11" ht="31.5" x14ac:dyDescent="0.25">
      <c r="A164" s="7">
        <v>158</v>
      </c>
      <c r="B164" s="11" t="s">
        <v>73</v>
      </c>
      <c r="C164" s="6">
        <f>SUM(D164:J164)</f>
        <v>269251.54067000002</v>
      </c>
      <c r="D164" s="6">
        <v>40874.76</v>
      </c>
      <c r="E164" s="6">
        <v>86993.91</v>
      </c>
      <c r="F164" s="6">
        <v>60817.39</v>
      </c>
      <c r="G164" s="59">
        <f>G167</f>
        <v>39491.129999999997</v>
      </c>
      <c r="H164" s="24">
        <f>H167</f>
        <v>12378.35067</v>
      </c>
      <c r="I164" s="24">
        <f t="shared" ref="I164:J164" si="79">I167</f>
        <v>11346</v>
      </c>
      <c r="J164" s="24">
        <f t="shared" si="79"/>
        <v>17350</v>
      </c>
      <c r="K164" s="6" t="s">
        <v>7</v>
      </c>
    </row>
    <row r="165" spans="1:11" ht="15.75" x14ac:dyDescent="0.25">
      <c r="A165" s="7">
        <v>159</v>
      </c>
      <c r="B165" s="11" t="s">
        <v>12</v>
      </c>
      <c r="C165" s="6">
        <f>SUM(D165:J165)</f>
        <v>1437.2</v>
      </c>
      <c r="D165" s="6">
        <v>1437.2</v>
      </c>
      <c r="E165" s="6">
        <v>0</v>
      </c>
      <c r="F165" s="6">
        <v>0</v>
      </c>
      <c r="G165" s="59">
        <v>0</v>
      </c>
      <c r="H165" s="24">
        <v>0</v>
      </c>
      <c r="I165" s="24">
        <v>0</v>
      </c>
      <c r="J165" s="24">
        <v>0</v>
      </c>
      <c r="K165" s="6" t="s">
        <v>7</v>
      </c>
    </row>
    <row r="166" spans="1:11" ht="15.75" x14ac:dyDescent="0.25">
      <c r="A166" s="7">
        <v>160</v>
      </c>
      <c r="B166" s="11" t="s">
        <v>9</v>
      </c>
      <c r="C166" s="6">
        <f>SUM(D166:J166)</f>
        <v>3054.1</v>
      </c>
      <c r="D166" s="6">
        <v>3054.1</v>
      </c>
      <c r="E166" s="6">
        <v>0</v>
      </c>
      <c r="F166" s="6">
        <v>0</v>
      </c>
      <c r="G166" s="59">
        <v>0</v>
      </c>
      <c r="H166" s="24">
        <v>0</v>
      </c>
      <c r="I166" s="24">
        <v>0</v>
      </c>
      <c r="J166" s="24">
        <v>0</v>
      </c>
      <c r="K166" s="6" t="s">
        <v>7</v>
      </c>
    </row>
    <row r="167" spans="1:11" ht="15.75" x14ac:dyDescent="0.25">
      <c r="A167" s="7">
        <v>161</v>
      </c>
      <c r="B167" s="11" t="s">
        <v>10</v>
      </c>
      <c r="C167" s="6">
        <f>SUM(D167:J167)</f>
        <v>264760.24067000003</v>
      </c>
      <c r="D167" s="6">
        <v>36383.46</v>
      </c>
      <c r="E167" s="6">
        <v>86993.91</v>
      </c>
      <c r="F167" s="6">
        <v>60817.39</v>
      </c>
      <c r="G167" s="59">
        <f>G172+G190</f>
        <v>39491.129999999997</v>
      </c>
      <c r="H167" s="24">
        <f>H172+H190</f>
        <v>12378.35067</v>
      </c>
      <c r="I167" s="24">
        <f t="shared" ref="I167:J167" si="80">I172+I190</f>
        <v>11346</v>
      </c>
      <c r="J167" s="24">
        <f t="shared" si="80"/>
        <v>17350</v>
      </c>
      <c r="K167" s="6" t="s">
        <v>7</v>
      </c>
    </row>
    <row r="168" spans="1:11" ht="15.75" x14ac:dyDescent="0.25">
      <c r="A168" s="7">
        <v>162</v>
      </c>
      <c r="B168" s="155" t="s">
        <v>87</v>
      </c>
      <c r="C168" s="156"/>
      <c r="D168" s="156"/>
      <c r="E168" s="156"/>
      <c r="F168" s="156"/>
      <c r="G168" s="156"/>
      <c r="H168" s="156"/>
      <c r="I168" s="156"/>
      <c r="J168" s="156"/>
      <c r="K168" s="5"/>
    </row>
    <row r="169" spans="1:11" ht="47.25" x14ac:dyDescent="0.25">
      <c r="A169" s="7">
        <v>163</v>
      </c>
      <c r="B169" s="49" t="s">
        <v>88</v>
      </c>
      <c r="C169" s="42">
        <f>SUM(D169:J169)</f>
        <v>94297.14</v>
      </c>
      <c r="D169" s="42">
        <v>10111.41</v>
      </c>
      <c r="E169" s="42">
        <v>58418.59</v>
      </c>
      <c r="F169" s="42">
        <v>24737.15</v>
      </c>
      <c r="G169" s="61">
        <v>1029.99</v>
      </c>
      <c r="H169" s="45">
        <f>H170+H171+H172</f>
        <v>0</v>
      </c>
      <c r="I169" s="45">
        <f t="shared" ref="I169:J169" si="81">I170+I171+I172</f>
        <v>0</v>
      </c>
      <c r="J169" s="45">
        <f t="shared" si="81"/>
        <v>0</v>
      </c>
      <c r="K169" s="6" t="s">
        <v>7</v>
      </c>
    </row>
    <row r="170" spans="1:11" ht="15.75" x14ac:dyDescent="0.25">
      <c r="A170" s="7">
        <v>164</v>
      </c>
      <c r="B170" s="49" t="s">
        <v>12</v>
      </c>
      <c r="C170" s="42">
        <f>SUM(D170:J170)</f>
        <v>1437.2</v>
      </c>
      <c r="D170" s="42">
        <v>1437.2</v>
      </c>
      <c r="E170" s="42">
        <v>0</v>
      </c>
      <c r="F170" s="42">
        <v>0</v>
      </c>
      <c r="G170" s="61">
        <v>0</v>
      </c>
      <c r="H170" s="45">
        <v>0</v>
      </c>
      <c r="I170" s="45">
        <v>0</v>
      </c>
      <c r="J170" s="45">
        <v>0</v>
      </c>
      <c r="K170" s="6" t="s">
        <v>7</v>
      </c>
    </row>
    <row r="171" spans="1:11" ht="15.75" x14ac:dyDescent="0.25">
      <c r="A171" s="7">
        <v>165</v>
      </c>
      <c r="B171" s="49" t="s">
        <v>63</v>
      </c>
      <c r="C171" s="42">
        <f>SUM(D171:J171)</f>
        <v>3054.1</v>
      </c>
      <c r="D171" s="42">
        <v>3054.1</v>
      </c>
      <c r="E171" s="42">
        <v>0</v>
      </c>
      <c r="F171" s="42">
        <v>0</v>
      </c>
      <c r="G171" s="61">
        <v>0</v>
      </c>
      <c r="H171" s="45">
        <v>0</v>
      </c>
      <c r="I171" s="45">
        <v>0</v>
      </c>
      <c r="J171" s="45">
        <v>0</v>
      </c>
      <c r="K171" s="6" t="s">
        <v>7</v>
      </c>
    </row>
    <row r="172" spans="1:11" ht="15.75" x14ac:dyDescent="0.25">
      <c r="A172" s="7">
        <v>166</v>
      </c>
      <c r="B172" s="49" t="s">
        <v>25</v>
      </c>
      <c r="C172" s="42">
        <f>SUM(D172:J172)</f>
        <v>89805.840000000011</v>
      </c>
      <c r="D172" s="42">
        <v>5620.11</v>
      </c>
      <c r="E172" s="42">
        <v>58418.59</v>
      </c>
      <c r="F172" s="42">
        <v>24737.15</v>
      </c>
      <c r="G172" s="61">
        <v>1029.99</v>
      </c>
      <c r="H172" s="45">
        <f>H177</f>
        <v>0</v>
      </c>
      <c r="I172" s="45">
        <f t="shared" ref="I172:J172" si="82">I177</f>
        <v>0</v>
      </c>
      <c r="J172" s="45">
        <f t="shared" si="82"/>
        <v>0</v>
      </c>
      <c r="K172" s="6" t="s">
        <v>7</v>
      </c>
    </row>
    <row r="173" spans="1:11" ht="15.75" x14ac:dyDescent="0.25">
      <c r="A173" s="7">
        <v>167</v>
      </c>
      <c r="B173" s="158" t="s">
        <v>89</v>
      </c>
      <c r="C173" s="159"/>
      <c r="D173" s="159"/>
      <c r="E173" s="159"/>
      <c r="F173" s="159"/>
      <c r="G173" s="159"/>
      <c r="H173" s="159"/>
      <c r="I173" s="159"/>
      <c r="J173" s="159"/>
      <c r="K173" s="5"/>
    </row>
    <row r="174" spans="1:11" ht="63" x14ac:dyDescent="0.25">
      <c r="A174" s="7">
        <v>168</v>
      </c>
      <c r="B174" s="14" t="s">
        <v>90</v>
      </c>
      <c r="C174" s="6">
        <f>SUM(D174:J174)</f>
        <v>94297.14</v>
      </c>
      <c r="D174" s="6">
        <v>10111.41</v>
      </c>
      <c r="E174" s="6">
        <v>58418.59</v>
      </c>
      <c r="F174" s="6">
        <v>24737.15</v>
      </c>
      <c r="G174" s="59">
        <v>1029.99</v>
      </c>
      <c r="H174" s="24">
        <f>SUM(H175:H177)</f>
        <v>0</v>
      </c>
      <c r="I174" s="24">
        <f t="shared" ref="I174:J174" si="83">SUM(I175:I177)</f>
        <v>0</v>
      </c>
      <c r="J174" s="24">
        <f t="shared" si="83"/>
        <v>0</v>
      </c>
      <c r="K174" s="6" t="s">
        <v>7</v>
      </c>
    </row>
    <row r="175" spans="1:11" ht="15.75" x14ac:dyDescent="0.25">
      <c r="A175" s="7">
        <v>169</v>
      </c>
      <c r="B175" s="14" t="s">
        <v>12</v>
      </c>
      <c r="C175" s="6">
        <v>1437.2</v>
      </c>
      <c r="D175" s="6">
        <v>1437.2</v>
      </c>
      <c r="E175" s="6">
        <v>0</v>
      </c>
      <c r="F175" s="6">
        <v>0</v>
      </c>
      <c r="G175" s="59">
        <v>0</v>
      </c>
      <c r="H175" s="24">
        <v>0</v>
      </c>
      <c r="I175" s="24">
        <v>0</v>
      </c>
      <c r="J175" s="24">
        <v>0</v>
      </c>
      <c r="K175" s="6" t="s">
        <v>7</v>
      </c>
    </row>
    <row r="176" spans="1:11" ht="15.75" x14ac:dyDescent="0.25">
      <c r="A176" s="7">
        <v>170</v>
      </c>
      <c r="B176" s="14" t="s">
        <v>63</v>
      </c>
      <c r="C176" s="6">
        <f>SUM(D176:J176)</f>
        <v>3054.1</v>
      </c>
      <c r="D176" s="6">
        <v>3054.1</v>
      </c>
      <c r="E176" s="6">
        <v>0</v>
      </c>
      <c r="F176" s="6">
        <v>0</v>
      </c>
      <c r="G176" s="59">
        <v>0</v>
      </c>
      <c r="H176" s="24">
        <v>0</v>
      </c>
      <c r="I176" s="24">
        <v>0</v>
      </c>
      <c r="J176" s="24">
        <v>0</v>
      </c>
      <c r="K176" s="6" t="s">
        <v>7</v>
      </c>
    </row>
    <row r="177" spans="1:11" ht="15.75" x14ac:dyDescent="0.25">
      <c r="A177" s="7">
        <v>171</v>
      </c>
      <c r="B177" s="14" t="s">
        <v>25</v>
      </c>
      <c r="C177" s="6">
        <f>SUM(D177:J177)</f>
        <v>89805.840000000011</v>
      </c>
      <c r="D177" s="6">
        <v>5620.11</v>
      </c>
      <c r="E177" s="6">
        <v>58418.59</v>
      </c>
      <c r="F177" s="6">
        <v>24737.15</v>
      </c>
      <c r="G177" s="59">
        <v>1029.99</v>
      </c>
      <c r="H177" s="24">
        <f>H179+H185</f>
        <v>0</v>
      </c>
      <c r="I177" s="24">
        <f t="shared" ref="I177:J177" si="84">I179+I185</f>
        <v>0</v>
      </c>
      <c r="J177" s="24">
        <f t="shared" si="84"/>
        <v>0</v>
      </c>
      <c r="K177" s="6" t="s">
        <v>7</v>
      </c>
    </row>
    <row r="178" spans="1:11" ht="47.25" x14ac:dyDescent="0.25">
      <c r="A178" s="7">
        <v>172</v>
      </c>
      <c r="B178" s="14" t="s">
        <v>116</v>
      </c>
      <c r="C178" s="6">
        <f>SUM(D178:J178)</f>
        <v>7922.61</v>
      </c>
      <c r="D178" s="6">
        <v>5620.11</v>
      </c>
      <c r="E178" s="6">
        <v>2228.91</v>
      </c>
      <c r="F178" s="12">
        <v>73.59</v>
      </c>
      <c r="G178" s="69">
        <v>0</v>
      </c>
      <c r="H178" s="26">
        <v>0</v>
      </c>
      <c r="I178" s="26">
        <v>0</v>
      </c>
      <c r="J178" s="26">
        <v>0</v>
      </c>
      <c r="K178" s="6" t="s">
        <v>117</v>
      </c>
    </row>
    <row r="179" spans="1:11" ht="15.75" x14ac:dyDescent="0.25">
      <c r="A179" s="7">
        <v>173</v>
      </c>
      <c r="B179" s="14" t="s">
        <v>25</v>
      </c>
      <c r="C179" s="6">
        <f>SUM(D179:J179)</f>
        <v>7922.61</v>
      </c>
      <c r="D179" s="6">
        <v>5620.11</v>
      </c>
      <c r="E179" s="6">
        <v>2228.91</v>
      </c>
      <c r="F179" s="12">
        <v>73.59</v>
      </c>
      <c r="G179" s="69">
        <v>0</v>
      </c>
      <c r="H179" s="26">
        <v>0</v>
      </c>
      <c r="I179" s="26">
        <v>0</v>
      </c>
      <c r="J179" s="26">
        <v>0</v>
      </c>
      <c r="K179" s="6"/>
    </row>
    <row r="180" spans="1:11" ht="63" x14ac:dyDescent="0.25">
      <c r="A180" s="7">
        <v>174</v>
      </c>
      <c r="B180" s="11" t="s">
        <v>118</v>
      </c>
      <c r="C180" s="6">
        <v>3054.1</v>
      </c>
      <c r="D180" s="6">
        <v>3054.1</v>
      </c>
      <c r="E180" s="6">
        <v>0</v>
      </c>
      <c r="F180" s="12">
        <v>0</v>
      </c>
      <c r="G180" s="69">
        <v>0</v>
      </c>
      <c r="H180" s="26">
        <v>0</v>
      </c>
      <c r="I180" s="26">
        <v>0</v>
      </c>
      <c r="J180" s="26">
        <v>0</v>
      </c>
      <c r="K180" s="6" t="s">
        <v>117</v>
      </c>
    </row>
    <row r="181" spans="1:11" ht="15.75" x14ac:dyDescent="0.25">
      <c r="A181" s="7">
        <v>175</v>
      </c>
      <c r="B181" s="11" t="s">
        <v>26</v>
      </c>
      <c r="C181" s="6">
        <v>3054.1</v>
      </c>
      <c r="D181" s="6">
        <v>3054.1</v>
      </c>
      <c r="E181" s="6">
        <v>0</v>
      </c>
      <c r="F181" s="12">
        <v>0</v>
      </c>
      <c r="G181" s="69">
        <v>0</v>
      </c>
      <c r="H181" s="26">
        <v>0</v>
      </c>
      <c r="I181" s="26">
        <v>0</v>
      </c>
      <c r="J181" s="26">
        <v>0</v>
      </c>
      <c r="K181" s="13"/>
    </row>
    <row r="182" spans="1:11" ht="252" x14ac:dyDescent="0.25">
      <c r="A182" s="7">
        <v>176</v>
      </c>
      <c r="B182" s="11" t="s">
        <v>119</v>
      </c>
      <c r="C182" s="6">
        <v>1437.2</v>
      </c>
      <c r="D182" s="6">
        <v>1437.2</v>
      </c>
      <c r="E182" s="6">
        <v>0</v>
      </c>
      <c r="F182" s="12">
        <v>0</v>
      </c>
      <c r="G182" s="69">
        <v>0</v>
      </c>
      <c r="H182" s="26">
        <v>0</v>
      </c>
      <c r="I182" s="26">
        <v>0</v>
      </c>
      <c r="J182" s="26">
        <v>0</v>
      </c>
      <c r="K182" s="6" t="s">
        <v>117</v>
      </c>
    </row>
    <row r="183" spans="1:11" ht="15.75" x14ac:dyDescent="0.25">
      <c r="A183" s="7">
        <v>177</v>
      </c>
      <c r="B183" s="11" t="s">
        <v>12</v>
      </c>
      <c r="C183" s="6">
        <v>1437.2</v>
      </c>
      <c r="D183" s="6">
        <v>1437.2</v>
      </c>
      <c r="E183" s="6">
        <v>0</v>
      </c>
      <c r="F183" s="12">
        <v>0</v>
      </c>
      <c r="G183" s="69">
        <v>0</v>
      </c>
      <c r="H183" s="26">
        <v>0</v>
      </c>
      <c r="I183" s="26">
        <v>0</v>
      </c>
      <c r="J183" s="26">
        <v>0</v>
      </c>
      <c r="K183" s="13"/>
    </row>
    <row r="184" spans="1:11" ht="63" x14ac:dyDescent="0.25">
      <c r="A184" s="7">
        <v>178</v>
      </c>
      <c r="B184" s="11" t="s">
        <v>120</v>
      </c>
      <c r="C184" s="6">
        <f>SUM(D184:J184)</f>
        <v>81883.23000000001</v>
      </c>
      <c r="D184" s="6">
        <v>0</v>
      </c>
      <c r="E184" s="6">
        <v>56189.68</v>
      </c>
      <c r="F184" s="12">
        <v>24663.56</v>
      </c>
      <c r="G184" s="69">
        <f>G185</f>
        <v>1029.99</v>
      </c>
      <c r="H184" s="26">
        <f>H185</f>
        <v>0</v>
      </c>
      <c r="I184" s="26">
        <f t="shared" ref="I184:J184" si="85">I185</f>
        <v>0</v>
      </c>
      <c r="J184" s="26">
        <f t="shared" si="85"/>
        <v>0</v>
      </c>
      <c r="K184" s="6" t="s">
        <v>121</v>
      </c>
    </row>
    <row r="185" spans="1:11" ht="15.75" x14ac:dyDescent="0.25">
      <c r="A185" s="7">
        <v>179</v>
      </c>
      <c r="B185" s="11" t="s">
        <v>25</v>
      </c>
      <c r="C185" s="6">
        <f>SUM(D185:J185)</f>
        <v>81883.23000000001</v>
      </c>
      <c r="D185" s="6">
        <v>0</v>
      </c>
      <c r="E185" s="6">
        <v>56189.68</v>
      </c>
      <c r="F185" s="12">
        <v>24663.56</v>
      </c>
      <c r="G185" s="69">
        <v>1029.99</v>
      </c>
      <c r="H185" s="26">
        <v>0</v>
      </c>
      <c r="I185" s="26">
        <v>0</v>
      </c>
      <c r="J185" s="26">
        <v>0</v>
      </c>
      <c r="K185" s="6"/>
    </row>
    <row r="186" spans="1:11" ht="15.75" x14ac:dyDescent="0.25">
      <c r="A186" s="7">
        <v>180</v>
      </c>
      <c r="B186" s="145" t="s">
        <v>99</v>
      </c>
      <c r="C186" s="146"/>
      <c r="D186" s="146"/>
      <c r="E186" s="146"/>
      <c r="F186" s="146"/>
      <c r="G186" s="146"/>
      <c r="H186" s="146"/>
      <c r="I186" s="146"/>
      <c r="J186" s="146"/>
      <c r="K186" s="5"/>
    </row>
    <row r="187" spans="1:11" ht="31.5" x14ac:dyDescent="0.25">
      <c r="A187" s="7">
        <v>181</v>
      </c>
      <c r="B187" s="39" t="s">
        <v>74</v>
      </c>
      <c r="C187" s="37">
        <f t="shared" ref="C187:C206" si="86">SUM(D187:J187)</f>
        <v>174954.40067</v>
      </c>
      <c r="D187" s="37">
        <v>30763.35</v>
      </c>
      <c r="E187" s="37">
        <v>28575.32</v>
      </c>
      <c r="F187" s="37">
        <v>36080.239999999998</v>
      </c>
      <c r="G187" s="63">
        <f>G188+G189+G190</f>
        <v>38461.14</v>
      </c>
      <c r="H187" s="40">
        <f>H188+H189+H190</f>
        <v>12378.35067</v>
      </c>
      <c r="I187" s="40">
        <f t="shared" ref="I187:J187" si="87">I188+I189+I190</f>
        <v>11346</v>
      </c>
      <c r="J187" s="40">
        <f t="shared" si="87"/>
        <v>17350</v>
      </c>
      <c r="K187" s="6" t="s">
        <v>7</v>
      </c>
    </row>
    <row r="188" spans="1:11" ht="15.75" x14ac:dyDescent="0.25">
      <c r="A188" s="7">
        <v>182</v>
      </c>
      <c r="B188" s="39" t="s">
        <v>12</v>
      </c>
      <c r="C188" s="37">
        <f t="shared" si="86"/>
        <v>0</v>
      </c>
      <c r="D188" s="37">
        <v>0</v>
      </c>
      <c r="E188" s="37">
        <v>0</v>
      </c>
      <c r="F188" s="37">
        <v>0</v>
      </c>
      <c r="G188" s="63">
        <v>0</v>
      </c>
      <c r="H188" s="40">
        <v>0</v>
      </c>
      <c r="I188" s="40">
        <v>0</v>
      </c>
      <c r="J188" s="40">
        <v>0</v>
      </c>
      <c r="K188" s="6" t="s">
        <v>7</v>
      </c>
    </row>
    <row r="189" spans="1:11" ht="15.75" x14ac:dyDescent="0.25">
      <c r="A189" s="7">
        <v>183</v>
      </c>
      <c r="B189" s="39" t="s">
        <v>9</v>
      </c>
      <c r="C189" s="37">
        <f t="shared" si="86"/>
        <v>0</v>
      </c>
      <c r="D189" s="37">
        <v>0</v>
      </c>
      <c r="E189" s="37">
        <v>0</v>
      </c>
      <c r="F189" s="37">
        <v>0</v>
      </c>
      <c r="G189" s="63">
        <v>0</v>
      </c>
      <c r="H189" s="40">
        <v>0</v>
      </c>
      <c r="I189" s="40">
        <v>0</v>
      </c>
      <c r="J189" s="40">
        <v>0</v>
      </c>
      <c r="K189" s="6" t="s">
        <v>7</v>
      </c>
    </row>
    <row r="190" spans="1:11" ht="15.75" x14ac:dyDescent="0.25">
      <c r="A190" s="7">
        <v>184</v>
      </c>
      <c r="B190" s="39" t="s">
        <v>10</v>
      </c>
      <c r="C190" s="37">
        <f t="shared" si="86"/>
        <v>174954.40067</v>
      </c>
      <c r="D190" s="37">
        <v>30763.35</v>
      </c>
      <c r="E190" s="37">
        <v>28575.32</v>
      </c>
      <c r="F190" s="37">
        <v>36080.239999999998</v>
      </c>
      <c r="G190" s="63">
        <f>G192+G194+G196+G200+G202+G204+G206</f>
        <v>38461.14</v>
      </c>
      <c r="H190" s="40">
        <f>H192+H194+H196+H200+H202+H204+H206</f>
        <v>12378.35067</v>
      </c>
      <c r="I190" s="40">
        <f t="shared" ref="I190:J190" si="88">I192+I194+I196+I200+I202+I204+I206</f>
        <v>11346</v>
      </c>
      <c r="J190" s="40">
        <f t="shared" si="88"/>
        <v>17350</v>
      </c>
      <c r="K190" s="6" t="s">
        <v>7</v>
      </c>
    </row>
    <row r="191" spans="1:11" ht="63" x14ac:dyDescent="0.25">
      <c r="A191" s="7">
        <v>185</v>
      </c>
      <c r="B191" s="11" t="s">
        <v>120</v>
      </c>
      <c r="C191" s="6">
        <f t="shared" si="86"/>
        <v>2108.66</v>
      </c>
      <c r="D191" s="6">
        <v>0</v>
      </c>
      <c r="E191" s="6">
        <v>0</v>
      </c>
      <c r="F191" s="12">
        <v>0</v>
      </c>
      <c r="G191" s="69">
        <f>G192</f>
        <v>2108.66</v>
      </c>
      <c r="H191" s="98">
        <f>H192</f>
        <v>0</v>
      </c>
      <c r="I191" s="26">
        <f t="shared" ref="I191:J191" si="89">I192</f>
        <v>0</v>
      </c>
      <c r="J191" s="26">
        <f t="shared" si="89"/>
        <v>0</v>
      </c>
      <c r="K191" s="6" t="s">
        <v>121</v>
      </c>
    </row>
    <row r="192" spans="1:11" ht="15.75" x14ac:dyDescent="0.25">
      <c r="A192" s="7">
        <v>186</v>
      </c>
      <c r="B192" s="11" t="s">
        <v>25</v>
      </c>
      <c r="C192" s="6">
        <f t="shared" si="86"/>
        <v>2108.66</v>
      </c>
      <c r="D192" s="6">
        <v>0</v>
      </c>
      <c r="E192" s="6">
        <v>0</v>
      </c>
      <c r="F192" s="12">
        <v>0</v>
      </c>
      <c r="G192" s="69">
        <v>2108.66</v>
      </c>
      <c r="H192" s="98">
        <v>0</v>
      </c>
      <c r="I192" s="26">
        <v>0</v>
      </c>
      <c r="J192" s="26">
        <v>0</v>
      </c>
      <c r="K192" s="6"/>
    </row>
    <row r="193" spans="1:11" ht="94.5" x14ac:dyDescent="0.25">
      <c r="A193" s="7">
        <v>187</v>
      </c>
      <c r="B193" s="11" t="s">
        <v>122</v>
      </c>
      <c r="C193" s="6">
        <f t="shared" si="86"/>
        <v>111299.7386</v>
      </c>
      <c r="D193" s="6">
        <v>29381.49</v>
      </c>
      <c r="E193" s="6">
        <v>22760.47</v>
      </c>
      <c r="F193" s="6">
        <v>29146.59</v>
      </c>
      <c r="G193" s="59">
        <f>G194</f>
        <v>28732.59</v>
      </c>
      <c r="H193" s="98">
        <f>H194</f>
        <v>1278.5986</v>
      </c>
      <c r="I193" s="24">
        <f t="shared" ref="I193:J193" si="90">I194</f>
        <v>0</v>
      </c>
      <c r="J193" s="24">
        <f t="shared" si="90"/>
        <v>0</v>
      </c>
      <c r="K193" s="6" t="s">
        <v>123</v>
      </c>
    </row>
    <row r="194" spans="1:11" ht="15.75" x14ac:dyDescent="0.25">
      <c r="A194" s="7">
        <v>188</v>
      </c>
      <c r="B194" s="11" t="s">
        <v>10</v>
      </c>
      <c r="C194" s="6">
        <f t="shared" si="86"/>
        <v>111299.7386</v>
      </c>
      <c r="D194" s="6">
        <v>29381.49</v>
      </c>
      <c r="E194" s="6">
        <v>22760.47</v>
      </c>
      <c r="F194" s="6">
        <v>29146.59</v>
      </c>
      <c r="G194" s="77">
        <v>28732.59</v>
      </c>
      <c r="H194" s="98">
        <v>1278.5986</v>
      </c>
      <c r="I194" s="26">
        <v>0</v>
      </c>
      <c r="J194" s="26">
        <v>0</v>
      </c>
      <c r="K194" s="6"/>
    </row>
    <row r="195" spans="1:11" ht="47.25" x14ac:dyDescent="0.25">
      <c r="A195" s="7">
        <v>189</v>
      </c>
      <c r="B195" s="11" t="s">
        <v>124</v>
      </c>
      <c r="C195" s="6">
        <f t="shared" si="86"/>
        <v>420.06067000000002</v>
      </c>
      <c r="D195" s="6">
        <v>0</v>
      </c>
      <c r="E195" s="15">
        <v>0</v>
      </c>
      <c r="F195" s="15">
        <v>49.33</v>
      </c>
      <c r="G195" s="70">
        <f>G196</f>
        <v>29.38</v>
      </c>
      <c r="H195" s="84">
        <f>H196</f>
        <v>141.35067000000001</v>
      </c>
      <c r="I195" s="27">
        <f t="shared" ref="I195:J195" si="91">I196</f>
        <v>100</v>
      </c>
      <c r="J195" s="27">
        <f t="shared" si="91"/>
        <v>100</v>
      </c>
      <c r="K195" s="6" t="s">
        <v>117</v>
      </c>
    </row>
    <row r="196" spans="1:11" ht="15.75" x14ac:dyDescent="0.25">
      <c r="A196" s="7">
        <v>190</v>
      </c>
      <c r="B196" s="11" t="s">
        <v>10</v>
      </c>
      <c r="C196" s="6">
        <f t="shared" si="86"/>
        <v>420.06067000000002</v>
      </c>
      <c r="D196" s="6">
        <v>0</v>
      </c>
      <c r="E196" s="15">
        <v>0</v>
      </c>
      <c r="F196" s="15">
        <v>49.33</v>
      </c>
      <c r="G196" s="78">
        <v>29.38</v>
      </c>
      <c r="H196" s="84">
        <v>141.35067000000001</v>
      </c>
      <c r="I196" s="84">
        <v>100</v>
      </c>
      <c r="J196" s="84">
        <v>100</v>
      </c>
      <c r="K196" s="6"/>
    </row>
    <row r="197" spans="1:11" ht="94.5" x14ac:dyDescent="0.25">
      <c r="A197" s="7">
        <v>191</v>
      </c>
      <c r="B197" s="11" t="s">
        <v>129</v>
      </c>
      <c r="C197" s="6">
        <f t="shared" si="86"/>
        <v>1156.81</v>
      </c>
      <c r="D197" s="6">
        <v>1156.81</v>
      </c>
      <c r="E197" s="6">
        <v>0</v>
      </c>
      <c r="F197" s="6">
        <v>0</v>
      </c>
      <c r="G197" s="59">
        <v>0</v>
      </c>
      <c r="H197" s="24">
        <f>H198</f>
        <v>0</v>
      </c>
      <c r="I197" s="24">
        <f t="shared" ref="I197:J197" si="92">I198</f>
        <v>0</v>
      </c>
      <c r="J197" s="24">
        <f t="shared" si="92"/>
        <v>0</v>
      </c>
      <c r="K197" s="6" t="s">
        <v>130</v>
      </c>
    </row>
    <row r="198" spans="1:11" ht="15.75" x14ac:dyDescent="0.25">
      <c r="A198" s="7">
        <v>192</v>
      </c>
      <c r="B198" s="11" t="s">
        <v>10</v>
      </c>
      <c r="C198" s="6">
        <f t="shared" si="86"/>
        <v>1156.81</v>
      </c>
      <c r="D198" s="6">
        <v>1156.81</v>
      </c>
      <c r="E198" s="6">
        <v>0</v>
      </c>
      <c r="F198" s="6">
        <v>0</v>
      </c>
      <c r="G198" s="59">
        <v>0</v>
      </c>
      <c r="H198" s="24">
        <v>0</v>
      </c>
      <c r="I198" s="24">
        <v>0</v>
      </c>
      <c r="J198" s="24">
        <v>0</v>
      </c>
      <c r="K198" s="6"/>
    </row>
    <row r="199" spans="1:11" ht="63" x14ac:dyDescent="0.25">
      <c r="A199" s="7">
        <v>193</v>
      </c>
      <c r="B199" s="11" t="s">
        <v>131</v>
      </c>
      <c r="C199" s="6">
        <f t="shared" si="86"/>
        <v>1829.36</v>
      </c>
      <c r="D199" s="6">
        <v>205.05</v>
      </c>
      <c r="E199" s="6">
        <v>148.85</v>
      </c>
      <c r="F199" s="6">
        <v>428</v>
      </c>
      <c r="G199" s="59">
        <f>G200</f>
        <v>247.46</v>
      </c>
      <c r="H199" s="24">
        <f>H200</f>
        <v>300</v>
      </c>
      <c r="I199" s="24">
        <f t="shared" ref="I199:J199" si="93">I200</f>
        <v>250</v>
      </c>
      <c r="J199" s="24">
        <f t="shared" si="93"/>
        <v>250</v>
      </c>
      <c r="K199" s="6" t="s">
        <v>132</v>
      </c>
    </row>
    <row r="200" spans="1:11" ht="15.75" x14ac:dyDescent="0.25">
      <c r="A200" s="7">
        <v>194</v>
      </c>
      <c r="B200" s="11" t="s">
        <v>10</v>
      </c>
      <c r="C200" s="6">
        <f t="shared" si="86"/>
        <v>1829.36</v>
      </c>
      <c r="D200" s="6">
        <v>205.05</v>
      </c>
      <c r="E200" s="6">
        <v>148.85</v>
      </c>
      <c r="F200" s="6">
        <v>428</v>
      </c>
      <c r="G200" s="69">
        <v>247.46</v>
      </c>
      <c r="H200" s="26">
        <v>300</v>
      </c>
      <c r="I200" s="26">
        <v>250</v>
      </c>
      <c r="J200" s="26">
        <v>250</v>
      </c>
      <c r="K200" s="6"/>
    </row>
    <row r="201" spans="1:11" ht="63" x14ac:dyDescent="0.25">
      <c r="A201" s="7">
        <v>195</v>
      </c>
      <c r="B201" s="11" t="s">
        <v>133</v>
      </c>
      <c r="C201" s="6">
        <f t="shared" si="86"/>
        <v>1222.23</v>
      </c>
      <c r="D201" s="6">
        <v>20</v>
      </c>
      <c r="E201" s="6">
        <v>129.4</v>
      </c>
      <c r="F201" s="6">
        <v>179.53</v>
      </c>
      <c r="G201" s="59">
        <f>G202</f>
        <v>193.3</v>
      </c>
      <c r="H201" s="24">
        <f t="shared" ref="H201:J201" si="94">H202</f>
        <v>500</v>
      </c>
      <c r="I201" s="24">
        <f t="shared" si="94"/>
        <v>200</v>
      </c>
      <c r="J201" s="24">
        <f t="shared" si="94"/>
        <v>0</v>
      </c>
      <c r="K201" s="6" t="s">
        <v>134</v>
      </c>
    </row>
    <row r="202" spans="1:11" ht="15.75" x14ac:dyDescent="0.25">
      <c r="A202" s="7">
        <v>196</v>
      </c>
      <c r="B202" s="11" t="s">
        <v>10</v>
      </c>
      <c r="C202" s="6">
        <f t="shared" si="86"/>
        <v>1222.23</v>
      </c>
      <c r="D202" s="6">
        <v>20</v>
      </c>
      <c r="E202" s="6">
        <v>129.4</v>
      </c>
      <c r="F202" s="6">
        <v>179.53</v>
      </c>
      <c r="G202" s="69">
        <v>193.3</v>
      </c>
      <c r="H202" s="26">
        <v>500</v>
      </c>
      <c r="I202" s="26">
        <v>200</v>
      </c>
      <c r="J202" s="26">
        <v>0</v>
      </c>
      <c r="K202" s="6"/>
    </row>
    <row r="203" spans="1:11" ht="78.75" x14ac:dyDescent="0.25">
      <c r="A203" s="7">
        <v>197</v>
      </c>
      <c r="B203" s="11" t="s">
        <v>135</v>
      </c>
      <c r="C203" s="6">
        <f t="shared" si="86"/>
        <v>28817.541399999998</v>
      </c>
      <c r="D203" s="6">
        <v>0</v>
      </c>
      <c r="E203" s="6">
        <v>5536.6</v>
      </c>
      <c r="F203" s="6">
        <v>6276.79</v>
      </c>
      <c r="G203" s="59">
        <f>G204</f>
        <v>5449.75</v>
      </c>
      <c r="H203" s="98">
        <f t="shared" ref="H203:J203" si="95">H204</f>
        <v>4458.4013999999997</v>
      </c>
      <c r="I203" s="24">
        <f t="shared" si="95"/>
        <v>5096</v>
      </c>
      <c r="J203" s="24">
        <f t="shared" si="95"/>
        <v>2000</v>
      </c>
      <c r="K203" s="6" t="s">
        <v>136</v>
      </c>
    </row>
    <row r="204" spans="1:11" ht="15.75" x14ac:dyDescent="0.25">
      <c r="A204" s="7">
        <v>198</v>
      </c>
      <c r="B204" s="11" t="s">
        <v>10</v>
      </c>
      <c r="C204" s="6">
        <f t="shared" si="86"/>
        <v>28817.541399999998</v>
      </c>
      <c r="D204" s="6">
        <v>0</v>
      </c>
      <c r="E204" s="6">
        <v>5536.6</v>
      </c>
      <c r="F204" s="6">
        <v>6276.79</v>
      </c>
      <c r="G204" s="77">
        <v>5449.75</v>
      </c>
      <c r="H204" s="98">
        <v>4458.4013999999997</v>
      </c>
      <c r="I204" s="26">
        <v>5096</v>
      </c>
      <c r="J204" s="26">
        <v>2000</v>
      </c>
      <c r="K204" s="6"/>
    </row>
    <row r="205" spans="1:11" ht="126" x14ac:dyDescent="0.25">
      <c r="A205" s="7">
        <v>199</v>
      </c>
      <c r="B205" s="50" t="s">
        <v>229</v>
      </c>
      <c r="C205" s="57">
        <f t="shared" si="86"/>
        <v>28100</v>
      </c>
      <c r="D205" s="57">
        <f>D206</f>
        <v>0</v>
      </c>
      <c r="E205" s="57">
        <f>E206</f>
        <v>0</v>
      </c>
      <c r="F205" s="57">
        <f>F206</f>
        <v>0</v>
      </c>
      <c r="G205" s="69">
        <f>G206</f>
        <v>1700</v>
      </c>
      <c r="H205" s="26">
        <f t="shared" ref="H205:J205" si="96">H206</f>
        <v>5700</v>
      </c>
      <c r="I205" s="26">
        <f t="shared" si="96"/>
        <v>5700</v>
      </c>
      <c r="J205" s="26">
        <f t="shared" si="96"/>
        <v>15000</v>
      </c>
      <c r="K205" s="57" t="s">
        <v>232</v>
      </c>
    </row>
    <row r="206" spans="1:11" ht="15.75" x14ac:dyDescent="0.25">
      <c r="A206" s="7">
        <v>200</v>
      </c>
      <c r="B206" s="50" t="s">
        <v>10</v>
      </c>
      <c r="C206" s="57">
        <f t="shared" si="86"/>
        <v>28100</v>
      </c>
      <c r="D206" s="57">
        <v>0</v>
      </c>
      <c r="E206" s="57">
        <v>0</v>
      </c>
      <c r="F206" s="57">
        <v>0</v>
      </c>
      <c r="G206" s="69">
        <v>1700</v>
      </c>
      <c r="H206" s="26">
        <v>5700</v>
      </c>
      <c r="I206" s="26">
        <v>5700</v>
      </c>
      <c r="J206" s="26">
        <v>15000</v>
      </c>
      <c r="K206" s="57"/>
    </row>
    <row r="207" spans="1:11" ht="15.75" x14ac:dyDescent="0.25">
      <c r="A207" s="7">
        <v>201</v>
      </c>
      <c r="B207" s="152" t="s">
        <v>137</v>
      </c>
      <c r="C207" s="153"/>
      <c r="D207" s="153"/>
      <c r="E207" s="153"/>
      <c r="F207" s="153"/>
      <c r="G207" s="153"/>
      <c r="H207" s="153"/>
      <c r="I207" s="153"/>
      <c r="J207" s="153"/>
      <c r="K207" s="5"/>
    </row>
    <row r="208" spans="1:11" ht="31.5" x14ac:dyDescent="0.25">
      <c r="A208" s="7">
        <v>202</v>
      </c>
      <c r="B208" s="11" t="s">
        <v>73</v>
      </c>
      <c r="C208" s="6">
        <f>SUM(D208:J208)</f>
        <v>1157028.5070199999</v>
      </c>
      <c r="D208" s="6">
        <v>157216.4</v>
      </c>
      <c r="E208" s="6">
        <v>126802.58</v>
      </c>
      <c r="F208" s="6">
        <v>235244.37</v>
      </c>
      <c r="G208" s="59">
        <f>SUM(G209:G211)</f>
        <v>140792.30999999997</v>
      </c>
      <c r="H208" s="24">
        <f t="shared" ref="H208:J208" si="97">SUM(H209:H211)</f>
        <v>345252.12702000001</v>
      </c>
      <c r="I208" s="24">
        <f t="shared" si="97"/>
        <v>75262.2</v>
      </c>
      <c r="J208" s="24">
        <f t="shared" si="97"/>
        <v>76458.52</v>
      </c>
      <c r="K208" s="6" t="s">
        <v>7</v>
      </c>
    </row>
    <row r="209" spans="1:12" ht="15.75" x14ac:dyDescent="0.25">
      <c r="A209" s="7">
        <v>203</v>
      </c>
      <c r="B209" s="11" t="s">
        <v>9</v>
      </c>
      <c r="C209" s="6">
        <f>SUM(D209:J209)</f>
        <v>232560.68999999997</v>
      </c>
      <c r="D209" s="6">
        <v>40982.199999999997</v>
      </c>
      <c r="E209" s="6">
        <v>3176.8</v>
      </c>
      <c r="F209" s="6">
        <v>83595.289999999994</v>
      </c>
      <c r="G209" s="59">
        <f>G230</f>
        <v>6498.8</v>
      </c>
      <c r="H209" s="24">
        <f t="shared" ref="H209:J210" si="98">H215+H230</f>
        <v>94842.7</v>
      </c>
      <c r="I209" s="24">
        <f t="shared" si="98"/>
        <v>1727.8</v>
      </c>
      <c r="J209" s="24">
        <f t="shared" si="98"/>
        <v>1737.1</v>
      </c>
      <c r="K209" s="6" t="s">
        <v>7</v>
      </c>
    </row>
    <row r="210" spans="1:12" ht="15.75" x14ac:dyDescent="0.25">
      <c r="A210" s="7">
        <v>204</v>
      </c>
      <c r="B210" s="11" t="s">
        <v>10</v>
      </c>
      <c r="C210" s="6">
        <f>SUM(D210:J210)</f>
        <v>922769.03702000005</v>
      </c>
      <c r="D210" s="6">
        <v>116234.2</v>
      </c>
      <c r="E210" s="6">
        <v>123625.78</v>
      </c>
      <c r="F210" s="6">
        <v>151649.07999999999</v>
      </c>
      <c r="G210" s="59">
        <f>G231</f>
        <v>134005.43</v>
      </c>
      <c r="H210" s="24">
        <f t="shared" si="98"/>
        <v>248998.72701999999</v>
      </c>
      <c r="I210" s="24">
        <f t="shared" si="98"/>
        <v>73534.399999999994</v>
      </c>
      <c r="J210" s="24">
        <f t="shared" si="98"/>
        <v>74721.42</v>
      </c>
      <c r="K210" s="6" t="s">
        <v>7</v>
      </c>
    </row>
    <row r="211" spans="1:12" ht="31.5" x14ac:dyDescent="0.25">
      <c r="A211" s="7">
        <v>205</v>
      </c>
      <c r="B211" s="11" t="s">
        <v>225</v>
      </c>
      <c r="C211" s="6">
        <f>SUM(D211:J211)</f>
        <v>1698.78</v>
      </c>
      <c r="D211" s="59">
        <f t="shared" ref="D211:F211" si="99">D232</f>
        <v>0</v>
      </c>
      <c r="E211" s="59">
        <f t="shared" si="99"/>
        <v>0</v>
      </c>
      <c r="F211" s="59">
        <f t="shared" si="99"/>
        <v>0</v>
      </c>
      <c r="G211" s="59">
        <f>G232</f>
        <v>288.08</v>
      </c>
      <c r="H211" s="24">
        <f t="shared" ref="H211:I211" si="100">H232</f>
        <v>1410.7</v>
      </c>
      <c r="I211" s="24">
        <f t="shared" si="100"/>
        <v>0</v>
      </c>
      <c r="J211" s="24">
        <f>J232</f>
        <v>0</v>
      </c>
      <c r="K211" s="6"/>
    </row>
    <row r="212" spans="1:12" ht="15.75" x14ac:dyDescent="0.25">
      <c r="A212" s="7">
        <v>206</v>
      </c>
      <c r="B212" s="149" t="s">
        <v>87</v>
      </c>
      <c r="C212" s="164"/>
      <c r="D212" s="164"/>
      <c r="E212" s="164"/>
      <c r="F212" s="164"/>
      <c r="G212" s="164"/>
      <c r="H212" s="164"/>
      <c r="I212" s="164"/>
      <c r="J212" s="165"/>
      <c r="K212" s="6"/>
    </row>
    <row r="213" spans="1:12" ht="47.25" x14ac:dyDescent="0.25">
      <c r="A213" s="7">
        <v>207</v>
      </c>
      <c r="B213" s="86" t="s">
        <v>88</v>
      </c>
      <c r="C213" s="90">
        <f t="shared" ref="C213:C215" si="101">SUM(D213:J213)</f>
        <v>98606.84</v>
      </c>
      <c r="D213" s="104">
        <f t="shared" ref="D213:G213" si="102">D214+D215+D216</f>
        <v>0</v>
      </c>
      <c r="E213" s="104">
        <f t="shared" si="102"/>
        <v>0</v>
      </c>
      <c r="F213" s="104">
        <f t="shared" si="102"/>
        <v>0</v>
      </c>
      <c r="G213" s="104">
        <f t="shared" si="102"/>
        <v>0</v>
      </c>
      <c r="H213" s="94">
        <f>H214+H215+H216</f>
        <v>98606.84</v>
      </c>
      <c r="I213" s="94">
        <f t="shared" ref="I213:J213" si="103">I214+I215+I216</f>
        <v>0</v>
      </c>
      <c r="J213" s="94">
        <f t="shared" si="103"/>
        <v>0</v>
      </c>
      <c r="K213" s="6" t="s">
        <v>7</v>
      </c>
    </row>
    <row r="214" spans="1:12" ht="15.75" x14ac:dyDescent="0.25">
      <c r="A214" s="7">
        <v>208</v>
      </c>
      <c r="B214" s="86" t="s">
        <v>12</v>
      </c>
      <c r="C214" s="90">
        <f t="shared" si="101"/>
        <v>0</v>
      </c>
      <c r="D214" s="104">
        <f t="shared" ref="D214:G214" si="104">D219</f>
        <v>0</v>
      </c>
      <c r="E214" s="104">
        <f t="shared" si="104"/>
        <v>0</v>
      </c>
      <c r="F214" s="104">
        <f t="shared" si="104"/>
        <v>0</v>
      </c>
      <c r="G214" s="104">
        <f t="shared" si="104"/>
        <v>0</v>
      </c>
      <c r="H214" s="94">
        <f>H219</f>
        <v>0</v>
      </c>
      <c r="I214" s="94">
        <f t="shared" ref="I214:J216" si="105">I219</f>
        <v>0</v>
      </c>
      <c r="J214" s="94">
        <f t="shared" si="105"/>
        <v>0</v>
      </c>
      <c r="K214" s="6" t="s">
        <v>7</v>
      </c>
    </row>
    <row r="215" spans="1:12" ht="15.75" x14ac:dyDescent="0.25">
      <c r="A215" s="7">
        <v>209</v>
      </c>
      <c r="B215" s="86" t="s">
        <v>63</v>
      </c>
      <c r="C215" s="90">
        <f t="shared" si="101"/>
        <v>31073.7</v>
      </c>
      <c r="D215" s="104">
        <f t="shared" ref="D215:G215" si="106">D220</f>
        <v>0</v>
      </c>
      <c r="E215" s="104">
        <f t="shared" si="106"/>
        <v>0</v>
      </c>
      <c r="F215" s="104">
        <f t="shared" si="106"/>
        <v>0</v>
      </c>
      <c r="G215" s="104">
        <f t="shared" si="106"/>
        <v>0</v>
      </c>
      <c r="H215" s="94">
        <f>H220</f>
        <v>31073.7</v>
      </c>
      <c r="I215" s="94">
        <f t="shared" si="105"/>
        <v>0</v>
      </c>
      <c r="J215" s="94">
        <f t="shared" si="105"/>
        <v>0</v>
      </c>
      <c r="K215" s="6" t="s">
        <v>7</v>
      </c>
    </row>
    <row r="216" spans="1:12" ht="15.75" x14ac:dyDescent="0.25">
      <c r="A216" s="7">
        <v>210</v>
      </c>
      <c r="B216" s="86" t="s">
        <v>25</v>
      </c>
      <c r="C216" s="91">
        <f>SUM(D216:J216)</f>
        <v>67533.14</v>
      </c>
      <c r="D216" s="61">
        <f t="shared" ref="D216:G216" si="107">D221</f>
        <v>0</v>
      </c>
      <c r="E216" s="61">
        <f t="shared" si="107"/>
        <v>0</v>
      </c>
      <c r="F216" s="61">
        <f t="shared" si="107"/>
        <v>0</v>
      </c>
      <c r="G216" s="61">
        <f t="shared" si="107"/>
        <v>0</v>
      </c>
      <c r="H216" s="45">
        <f>H221</f>
        <v>67533.14</v>
      </c>
      <c r="I216" s="45">
        <f t="shared" si="105"/>
        <v>0</v>
      </c>
      <c r="J216" s="45">
        <f t="shared" si="105"/>
        <v>0</v>
      </c>
      <c r="K216" s="6" t="s">
        <v>7</v>
      </c>
    </row>
    <row r="217" spans="1:12" ht="15.75" x14ac:dyDescent="0.25">
      <c r="A217" s="7">
        <v>211</v>
      </c>
      <c r="B217" s="149" t="s">
        <v>243</v>
      </c>
      <c r="C217" s="164"/>
      <c r="D217" s="164"/>
      <c r="E217" s="164"/>
      <c r="F217" s="164"/>
      <c r="G217" s="164"/>
      <c r="H217" s="164"/>
      <c r="I217" s="164"/>
      <c r="J217" s="165"/>
      <c r="K217" s="6"/>
    </row>
    <row r="218" spans="1:12" ht="63" x14ac:dyDescent="0.25">
      <c r="A218" s="7">
        <v>212</v>
      </c>
      <c r="B218" s="88" t="s">
        <v>90</v>
      </c>
      <c r="C218" s="6">
        <f t="shared" ref="C218:C221" si="108">SUM(D218:J218)</f>
        <v>98606.84</v>
      </c>
      <c r="D218" s="103">
        <f t="shared" ref="D218:G218" si="109">D219+D220+D221</f>
        <v>0</v>
      </c>
      <c r="E218" s="103">
        <f t="shared" si="109"/>
        <v>0</v>
      </c>
      <c r="F218" s="103">
        <f t="shared" si="109"/>
        <v>0</v>
      </c>
      <c r="G218" s="103">
        <f t="shared" si="109"/>
        <v>0</v>
      </c>
      <c r="H218" s="89">
        <f>H219+H220+H221</f>
        <v>98606.84</v>
      </c>
      <c r="I218" s="89">
        <f t="shared" ref="I218:J218" si="110">I219+I220+I221</f>
        <v>0</v>
      </c>
      <c r="J218" s="89">
        <f t="shared" si="110"/>
        <v>0</v>
      </c>
      <c r="K218" s="6" t="s">
        <v>7</v>
      </c>
    </row>
    <row r="219" spans="1:12" ht="15.75" x14ac:dyDescent="0.25">
      <c r="A219" s="7">
        <v>213</v>
      </c>
      <c r="B219" s="88" t="s">
        <v>12</v>
      </c>
      <c r="C219" s="6">
        <f t="shared" si="108"/>
        <v>0</v>
      </c>
      <c r="D219" s="103">
        <v>0</v>
      </c>
      <c r="E219" s="103">
        <v>0</v>
      </c>
      <c r="F219" s="103">
        <v>0</v>
      </c>
      <c r="G219" s="103">
        <v>0</v>
      </c>
      <c r="H219" s="89">
        <v>0</v>
      </c>
      <c r="I219" s="89">
        <v>0</v>
      </c>
      <c r="J219" s="89">
        <v>0</v>
      </c>
      <c r="K219" s="6" t="s">
        <v>7</v>
      </c>
    </row>
    <row r="220" spans="1:12" ht="15.75" x14ac:dyDescent="0.25">
      <c r="A220" s="7">
        <v>214</v>
      </c>
      <c r="B220" s="88" t="s">
        <v>63</v>
      </c>
      <c r="C220" s="6">
        <f t="shared" si="108"/>
        <v>31073.7</v>
      </c>
      <c r="D220" s="103">
        <v>0</v>
      </c>
      <c r="E220" s="103">
        <v>0</v>
      </c>
      <c r="F220" s="103">
        <v>0</v>
      </c>
      <c r="G220" s="103">
        <v>0</v>
      </c>
      <c r="H220" s="89">
        <f>H225</f>
        <v>31073.7</v>
      </c>
      <c r="I220" s="89">
        <v>0</v>
      </c>
      <c r="J220" s="89">
        <v>0</v>
      </c>
      <c r="K220" s="6" t="s">
        <v>7</v>
      </c>
    </row>
    <row r="221" spans="1:12" ht="15.75" x14ac:dyDescent="0.25">
      <c r="A221" s="7">
        <v>215</v>
      </c>
      <c r="B221" s="14" t="s">
        <v>25</v>
      </c>
      <c r="C221" s="6">
        <f t="shared" si="108"/>
        <v>67533.14</v>
      </c>
      <c r="D221" s="69">
        <f t="shared" ref="D221:G221" si="111">D223</f>
        <v>0</v>
      </c>
      <c r="E221" s="69">
        <f t="shared" si="111"/>
        <v>0</v>
      </c>
      <c r="F221" s="69">
        <f t="shared" si="111"/>
        <v>0</v>
      </c>
      <c r="G221" s="69">
        <f t="shared" si="111"/>
        <v>0</v>
      </c>
      <c r="H221" s="98">
        <f>H223+H226</f>
        <v>67533.14</v>
      </c>
      <c r="I221" s="24">
        <f t="shared" ref="I221:J221" si="112">I223</f>
        <v>0</v>
      </c>
      <c r="J221" s="24">
        <f t="shared" si="112"/>
        <v>0</v>
      </c>
      <c r="K221" s="6" t="s">
        <v>7</v>
      </c>
    </row>
    <row r="222" spans="1:12" ht="78.75" x14ac:dyDescent="0.25">
      <c r="A222" s="7">
        <v>216</v>
      </c>
      <c r="B222" s="14" t="s">
        <v>142</v>
      </c>
      <c r="C222" s="6">
        <f>SUM(D222:J222)</f>
        <v>34823.981</v>
      </c>
      <c r="D222" s="69">
        <f t="shared" ref="D222:G222" si="113">D223</f>
        <v>0</v>
      </c>
      <c r="E222" s="69">
        <f t="shared" si="113"/>
        <v>0</v>
      </c>
      <c r="F222" s="69">
        <f t="shared" si="113"/>
        <v>0</v>
      </c>
      <c r="G222" s="69">
        <f t="shared" si="113"/>
        <v>0</v>
      </c>
      <c r="H222" s="98">
        <f>H223</f>
        <v>34823.981</v>
      </c>
      <c r="I222" s="24">
        <f>I223</f>
        <v>0</v>
      </c>
      <c r="J222" s="24">
        <f>J223</f>
        <v>0</v>
      </c>
      <c r="K222" s="6" t="s">
        <v>143</v>
      </c>
    </row>
    <row r="223" spans="1:12" ht="15.75" x14ac:dyDescent="0.25">
      <c r="A223" s="7">
        <v>217</v>
      </c>
      <c r="B223" s="14" t="s">
        <v>10</v>
      </c>
      <c r="C223" s="6">
        <f>SUM(D223:J223)</f>
        <v>34823.981</v>
      </c>
      <c r="D223" s="6">
        <v>0</v>
      </c>
      <c r="E223" s="6">
        <v>0</v>
      </c>
      <c r="F223" s="6">
        <v>0</v>
      </c>
      <c r="G223" s="6">
        <v>0</v>
      </c>
      <c r="H223" s="98">
        <v>34823.981</v>
      </c>
      <c r="I223" s="24">
        <v>0</v>
      </c>
      <c r="J223" s="24">
        <v>0</v>
      </c>
      <c r="K223" s="6"/>
      <c r="L223" s="99" t="s">
        <v>246</v>
      </c>
    </row>
    <row r="224" spans="1:12" ht="94.5" x14ac:dyDescent="0.25">
      <c r="A224" s="7"/>
      <c r="B224" s="14" t="s">
        <v>144</v>
      </c>
      <c r="C224" s="6"/>
      <c r="D224" s="6"/>
      <c r="E224" s="6"/>
      <c r="F224" s="6"/>
      <c r="G224" s="6"/>
      <c r="H224" s="98">
        <f>H225+H226</f>
        <v>63782.858999999997</v>
      </c>
      <c r="I224" s="24"/>
      <c r="J224" s="24"/>
      <c r="K224" s="6" t="s">
        <v>143</v>
      </c>
      <c r="L224" s="105"/>
    </row>
    <row r="225" spans="1:17" ht="15.75" x14ac:dyDescent="0.25">
      <c r="A225" s="7"/>
      <c r="B225" s="11" t="s">
        <v>26</v>
      </c>
      <c r="C225" s="6"/>
      <c r="D225" s="6">
        <v>0</v>
      </c>
      <c r="E225" s="6">
        <v>0</v>
      </c>
      <c r="F225" s="6">
        <v>0</v>
      </c>
      <c r="G225" s="6">
        <v>0</v>
      </c>
      <c r="H225" s="98">
        <v>31073.7</v>
      </c>
      <c r="I225" s="24">
        <v>0</v>
      </c>
      <c r="J225" s="24">
        <v>0</v>
      </c>
      <c r="K225" s="6"/>
      <c r="L225" s="99"/>
    </row>
    <row r="226" spans="1:17" ht="15.75" x14ac:dyDescent="0.25">
      <c r="A226" s="7"/>
      <c r="B226" s="14" t="s">
        <v>10</v>
      </c>
      <c r="C226" s="6"/>
      <c r="D226" s="6">
        <v>0</v>
      </c>
      <c r="E226" s="6">
        <v>0</v>
      </c>
      <c r="F226" s="6">
        <v>0</v>
      </c>
      <c r="G226" s="6">
        <v>0</v>
      </c>
      <c r="H226" s="98">
        <v>32709.159</v>
      </c>
      <c r="I226" s="24">
        <v>0</v>
      </c>
      <c r="J226" s="24">
        <v>0</v>
      </c>
      <c r="K226" s="6"/>
      <c r="L226" s="99"/>
    </row>
    <row r="227" spans="1:17" ht="15.75" x14ac:dyDescent="0.25">
      <c r="A227" s="7"/>
      <c r="B227" s="100"/>
      <c r="C227" s="96"/>
      <c r="D227" s="96"/>
      <c r="E227" s="96"/>
      <c r="F227" s="96"/>
      <c r="G227" s="96"/>
      <c r="H227" s="101"/>
      <c r="I227" s="102"/>
      <c r="J227" s="102"/>
      <c r="K227" s="6"/>
      <c r="L227" s="108"/>
      <c r="M227" s="107"/>
      <c r="N227" s="107"/>
    </row>
    <row r="228" spans="1:17" ht="15.75" x14ac:dyDescent="0.25">
      <c r="A228" s="7">
        <v>218</v>
      </c>
      <c r="B228" s="145" t="s">
        <v>16</v>
      </c>
      <c r="C228" s="146"/>
      <c r="D228" s="146"/>
      <c r="E228" s="146"/>
      <c r="F228" s="146"/>
      <c r="G228" s="146"/>
      <c r="H228" s="146"/>
      <c r="I228" s="146"/>
      <c r="J228" s="146"/>
      <c r="K228" s="5"/>
    </row>
    <row r="229" spans="1:17" ht="31.5" x14ac:dyDescent="0.25">
      <c r="A229" s="7">
        <v>219</v>
      </c>
      <c r="B229" s="39" t="s">
        <v>103</v>
      </c>
      <c r="C229" s="37">
        <f t="shared" ref="C229:C263" si="114">SUM(D229:J229)</f>
        <v>1058421.6670199998</v>
      </c>
      <c r="D229" s="37">
        <v>157216.4</v>
      </c>
      <c r="E229" s="37">
        <v>126802.58</v>
      </c>
      <c r="F229" s="37">
        <v>235244.37</v>
      </c>
      <c r="G229" s="63">
        <f>SUM(G230:G232)</f>
        <v>140792.30999999997</v>
      </c>
      <c r="H229" s="40">
        <f t="shared" ref="H229:J229" si="115">SUM(H230:H232)</f>
        <v>246645.28701999999</v>
      </c>
      <c r="I229" s="40">
        <f t="shared" si="115"/>
        <v>75262.2</v>
      </c>
      <c r="J229" s="40">
        <f t="shared" si="115"/>
        <v>76458.52</v>
      </c>
      <c r="K229" s="6" t="s">
        <v>7</v>
      </c>
    </row>
    <row r="230" spans="1:17" ht="15.75" x14ac:dyDescent="0.25">
      <c r="A230" s="7">
        <v>220</v>
      </c>
      <c r="B230" s="39" t="s">
        <v>9</v>
      </c>
      <c r="C230" s="37">
        <f t="shared" si="114"/>
        <v>201486.99</v>
      </c>
      <c r="D230" s="37">
        <v>40982.199999999997</v>
      </c>
      <c r="E230" s="37">
        <v>3176.8</v>
      </c>
      <c r="F230" s="37">
        <v>83595.289999999994</v>
      </c>
      <c r="G230" s="63">
        <f>G257+G261</f>
        <v>6498.8</v>
      </c>
      <c r="H230" s="40">
        <f>H234+H237+H243+H247+H249+H257+H261</f>
        <v>63769</v>
      </c>
      <c r="I230" s="40">
        <f t="shared" ref="I230:J230" si="116">I234+I237+I243+I247+I249+I257+I261</f>
        <v>1727.8</v>
      </c>
      <c r="J230" s="40">
        <f t="shared" si="116"/>
        <v>1737.1</v>
      </c>
      <c r="K230" s="6" t="s">
        <v>7</v>
      </c>
    </row>
    <row r="231" spans="1:17" ht="15.75" x14ac:dyDescent="0.25">
      <c r="A231" s="7">
        <v>221</v>
      </c>
      <c r="B231" s="39" t="s">
        <v>10</v>
      </c>
      <c r="C231" s="37">
        <f t="shared" si="114"/>
        <v>855235.89702000003</v>
      </c>
      <c r="D231" s="37">
        <v>116234.2</v>
      </c>
      <c r="E231" s="37">
        <v>123625.78</v>
      </c>
      <c r="F231" s="37">
        <v>151649.07999999999</v>
      </c>
      <c r="G231" s="63">
        <f>G239+G241+G251+G253+G255+G259+G262</f>
        <v>134005.43</v>
      </c>
      <c r="H231" s="40">
        <f>H239+H241+H244+H246+H251+H253+H255+H259+H262</f>
        <v>181465.58701999998</v>
      </c>
      <c r="I231" s="40">
        <f t="shared" ref="I231:J231" si="117">I239+I241+I244+I246+I251+I253+I255+I259+I262</f>
        <v>73534.399999999994</v>
      </c>
      <c r="J231" s="40">
        <f t="shared" si="117"/>
        <v>74721.42</v>
      </c>
      <c r="K231" s="6" t="s">
        <v>7</v>
      </c>
    </row>
    <row r="232" spans="1:17" ht="31.5" x14ac:dyDescent="0.25">
      <c r="A232" s="7">
        <v>222</v>
      </c>
      <c r="B232" s="11" t="s">
        <v>225</v>
      </c>
      <c r="C232" s="6">
        <f t="shared" si="114"/>
        <v>1698.78</v>
      </c>
      <c r="D232" s="6"/>
      <c r="E232" s="6"/>
      <c r="F232" s="6"/>
      <c r="G232" s="59">
        <f>G263</f>
        <v>288.08</v>
      </c>
      <c r="H232" s="24">
        <f t="shared" ref="H232:J232" si="118">H263</f>
        <v>1410.7</v>
      </c>
      <c r="I232" s="24">
        <f t="shared" si="118"/>
        <v>0</v>
      </c>
      <c r="J232" s="24">
        <f t="shared" si="118"/>
        <v>0</v>
      </c>
      <c r="K232" s="6"/>
    </row>
    <row r="233" spans="1:17" ht="63" x14ac:dyDescent="0.25">
      <c r="A233" s="7">
        <v>223</v>
      </c>
      <c r="B233" s="11" t="s">
        <v>138</v>
      </c>
      <c r="C233" s="6">
        <f t="shared" si="114"/>
        <v>0</v>
      </c>
      <c r="D233" s="6">
        <v>0</v>
      </c>
      <c r="E233" s="6">
        <v>0</v>
      </c>
      <c r="F233" s="6">
        <v>0</v>
      </c>
      <c r="G233" s="59">
        <v>0</v>
      </c>
      <c r="H233" s="24">
        <v>0</v>
      </c>
      <c r="I233" s="24">
        <v>0</v>
      </c>
      <c r="J233" s="24">
        <v>0</v>
      </c>
      <c r="K233" s="6" t="s">
        <v>139</v>
      </c>
    </row>
    <row r="234" spans="1:17" ht="15.75" x14ac:dyDescent="0.25">
      <c r="A234" s="7">
        <v>224</v>
      </c>
      <c r="B234" s="11" t="s">
        <v>26</v>
      </c>
      <c r="C234" s="6">
        <f t="shared" si="114"/>
        <v>0</v>
      </c>
      <c r="D234" s="6">
        <v>0</v>
      </c>
      <c r="E234" s="6">
        <v>0</v>
      </c>
      <c r="F234" s="6">
        <v>0</v>
      </c>
      <c r="G234" s="59">
        <v>0</v>
      </c>
      <c r="H234" s="24">
        <v>0</v>
      </c>
      <c r="I234" s="24">
        <v>0</v>
      </c>
      <c r="J234" s="24">
        <v>0</v>
      </c>
      <c r="K234" s="6"/>
    </row>
    <row r="235" spans="1:17" ht="15.75" x14ac:dyDescent="0.25">
      <c r="A235" s="7">
        <v>225</v>
      </c>
      <c r="B235" s="11" t="s">
        <v>25</v>
      </c>
      <c r="C235" s="6">
        <f t="shared" si="114"/>
        <v>0</v>
      </c>
      <c r="D235" s="6">
        <v>0</v>
      </c>
      <c r="E235" s="6">
        <v>0</v>
      </c>
      <c r="F235" s="6">
        <v>0</v>
      </c>
      <c r="G235" s="59">
        <v>0</v>
      </c>
      <c r="H235" s="24">
        <v>0</v>
      </c>
      <c r="I235" s="24">
        <v>0</v>
      </c>
      <c r="J235" s="24">
        <v>0</v>
      </c>
      <c r="K235" s="6"/>
    </row>
    <row r="236" spans="1:17" ht="94.5" x14ac:dyDescent="0.25">
      <c r="A236" s="7">
        <v>226</v>
      </c>
      <c r="B236" s="11" t="s">
        <v>140</v>
      </c>
      <c r="C236" s="6">
        <f t="shared" si="114"/>
        <v>0</v>
      </c>
      <c r="D236" s="6">
        <v>0</v>
      </c>
      <c r="E236" s="6">
        <v>0</v>
      </c>
      <c r="F236" s="6">
        <v>0</v>
      </c>
      <c r="G236" s="59">
        <v>0</v>
      </c>
      <c r="H236" s="24">
        <v>0</v>
      </c>
      <c r="I236" s="24">
        <v>0</v>
      </c>
      <c r="J236" s="24">
        <v>0</v>
      </c>
      <c r="K236" s="6" t="s">
        <v>139</v>
      </c>
    </row>
    <row r="237" spans="1:17" ht="15.75" x14ac:dyDescent="0.25">
      <c r="A237" s="7">
        <v>227</v>
      </c>
      <c r="B237" s="11" t="s">
        <v>26</v>
      </c>
      <c r="C237" s="6">
        <f t="shared" si="114"/>
        <v>0</v>
      </c>
      <c r="D237" s="6">
        <v>0</v>
      </c>
      <c r="E237" s="6">
        <v>0</v>
      </c>
      <c r="F237" s="6">
        <v>0</v>
      </c>
      <c r="G237" s="59">
        <v>0</v>
      </c>
      <c r="H237" s="24">
        <v>0</v>
      </c>
      <c r="I237" s="24">
        <v>0</v>
      </c>
      <c r="J237" s="24">
        <v>0</v>
      </c>
      <c r="K237" s="6"/>
    </row>
    <row r="238" spans="1:17" ht="110.25" x14ac:dyDescent="0.25">
      <c r="A238" s="7">
        <v>228</v>
      </c>
      <c r="B238" s="11" t="s">
        <v>141</v>
      </c>
      <c r="C238" s="6">
        <f t="shared" si="114"/>
        <v>5513.42</v>
      </c>
      <c r="D238" s="6">
        <v>1957.01</v>
      </c>
      <c r="E238" s="6">
        <v>1693.9</v>
      </c>
      <c r="F238" s="6">
        <v>1549</v>
      </c>
      <c r="G238" s="69">
        <f>G239</f>
        <v>313.51</v>
      </c>
      <c r="H238" s="24">
        <f t="shared" ref="H238:J238" si="119">H239</f>
        <v>0</v>
      </c>
      <c r="I238" s="24">
        <f t="shared" si="119"/>
        <v>0</v>
      </c>
      <c r="J238" s="24">
        <f t="shared" si="119"/>
        <v>0</v>
      </c>
      <c r="K238" s="6" t="s">
        <v>139</v>
      </c>
    </row>
    <row r="239" spans="1:17" ht="15.75" x14ac:dyDescent="0.25">
      <c r="A239" s="7">
        <v>229</v>
      </c>
      <c r="B239" s="11" t="s">
        <v>10</v>
      </c>
      <c r="C239" s="6">
        <f t="shared" si="114"/>
        <v>5513.42</v>
      </c>
      <c r="D239" s="6">
        <v>1957.01</v>
      </c>
      <c r="E239" s="6">
        <v>1693.9</v>
      </c>
      <c r="F239" s="6">
        <v>1549</v>
      </c>
      <c r="G239" s="69">
        <v>313.51</v>
      </c>
      <c r="H239" s="26">
        <v>0</v>
      </c>
      <c r="I239" s="26">
        <v>0</v>
      </c>
      <c r="J239" s="26">
        <v>0</v>
      </c>
      <c r="K239" s="13"/>
    </row>
    <row r="240" spans="1:17" ht="78.75" x14ac:dyDescent="0.25">
      <c r="A240" s="7">
        <v>230</v>
      </c>
      <c r="B240" s="11" t="s">
        <v>142</v>
      </c>
      <c r="C240" s="6">
        <f t="shared" si="114"/>
        <v>403855.89209999994</v>
      </c>
      <c r="D240" s="6">
        <v>53811.22</v>
      </c>
      <c r="E240" s="6">
        <v>59009.49</v>
      </c>
      <c r="F240" s="6">
        <v>82913.119999999995</v>
      </c>
      <c r="G240" s="69">
        <f>G241</f>
        <v>53654.64</v>
      </c>
      <c r="H240" s="97">
        <f t="shared" ref="H240:J240" si="120">H241</f>
        <v>93837.422099999996</v>
      </c>
      <c r="I240" s="26">
        <f t="shared" si="120"/>
        <v>30315</v>
      </c>
      <c r="J240" s="26">
        <f t="shared" si="120"/>
        <v>30315</v>
      </c>
      <c r="K240" s="6" t="s">
        <v>143</v>
      </c>
      <c r="L240" s="106">
        <f>128661.4031-H223</f>
        <v>93837.422099999996</v>
      </c>
      <c r="M240" s="107" t="s">
        <v>250</v>
      </c>
      <c r="N240" s="107"/>
      <c r="O240" s="107"/>
      <c r="P240" s="107"/>
      <c r="Q240" s="107"/>
    </row>
    <row r="241" spans="1:13" ht="15.75" x14ac:dyDescent="0.25">
      <c r="A241" s="7">
        <v>231</v>
      </c>
      <c r="B241" s="11" t="s">
        <v>10</v>
      </c>
      <c r="C241" s="6">
        <f t="shared" si="114"/>
        <v>403855.89209999994</v>
      </c>
      <c r="D241" s="6">
        <v>53811.22</v>
      </c>
      <c r="E241" s="6">
        <v>59009.49</v>
      </c>
      <c r="F241" s="6">
        <v>82913.119999999995</v>
      </c>
      <c r="G241" s="69">
        <v>53654.64</v>
      </c>
      <c r="H241" s="98">
        <v>93837.422099999996</v>
      </c>
      <c r="I241" s="26">
        <v>30315</v>
      </c>
      <c r="J241" s="26">
        <v>30315</v>
      </c>
      <c r="K241" s="6"/>
      <c r="L241" s="99">
        <v>93837.422099999996</v>
      </c>
      <c r="M241" t="s">
        <v>247</v>
      </c>
    </row>
    <row r="242" spans="1:13" ht="94.5" x14ac:dyDescent="0.25">
      <c r="A242" s="7">
        <v>232</v>
      </c>
      <c r="B242" s="11" t="s">
        <v>144</v>
      </c>
      <c r="C242" s="6">
        <f t="shared" si="114"/>
        <v>152579.79</v>
      </c>
      <c r="D242" s="6">
        <v>38469.800000000003</v>
      </c>
      <c r="E242" s="6">
        <v>0</v>
      </c>
      <c r="F242" s="6">
        <v>81883.69</v>
      </c>
      <c r="G242" s="59">
        <v>0</v>
      </c>
      <c r="H242" s="98">
        <f>H243+H244</f>
        <v>32226.3</v>
      </c>
      <c r="I242" s="24">
        <f t="shared" ref="I242:J242" si="121">I243+I244</f>
        <v>0</v>
      </c>
      <c r="J242" s="24">
        <f t="shared" si="121"/>
        <v>0</v>
      </c>
      <c r="K242" s="6" t="s">
        <v>143</v>
      </c>
    </row>
    <row r="243" spans="1:13" ht="15.75" x14ac:dyDescent="0.25">
      <c r="A243" s="7">
        <v>233</v>
      </c>
      <c r="B243" s="11" t="s">
        <v>26</v>
      </c>
      <c r="C243" s="6">
        <f t="shared" si="114"/>
        <v>144396.1</v>
      </c>
      <c r="D243" s="6">
        <v>38469.800000000003</v>
      </c>
      <c r="E243" s="6">
        <v>0</v>
      </c>
      <c r="F243" s="6">
        <v>77000</v>
      </c>
      <c r="G243" s="59">
        <v>0</v>
      </c>
      <c r="H243" s="98">
        <v>28926.3</v>
      </c>
      <c r="I243" s="24">
        <v>0</v>
      </c>
      <c r="J243" s="24">
        <v>0</v>
      </c>
      <c r="K243" s="6"/>
      <c r="L243" s="105">
        <f>60000-H225</f>
        <v>28926.3</v>
      </c>
      <c r="M243" t="s">
        <v>248</v>
      </c>
    </row>
    <row r="244" spans="1:13" ht="15.75" x14ac:dyDescent="0.25">
      <c r="A244" s="7">
        <v>234</v>
      </c>
      <c r="B244" s="11" t="s">
        <v>25</v>
      </c>
      <c r="C244" s="6">
        <f t="shared" si="114"/>
        <v>8183.69</v>
      </c>
      <c r="D244" s="6">
        <v>0</v>
      </c>
      <c r="E244" s="6">
        <v>0</v>
      </c>
      <c r="F244" s="6">
        <v>4883.6899999999996</v>
      </c>
      <c r="G244" s="59">
        <v>0</v>
      </c>
      <c r="H244" s="98">
        <v>3300</v>
      </c>
      <c r="I244" s="24">
        <v>0</v>
      </c>
      <c r="J244" s="24">
        <v>0</v>
      </c>
      <c r="K244" s="6"/>
      <c r="L244" s="99">
        <f>36009.159-H226</f>
        <v>3300</v>
      </c>
      <c r="M244" t="s">
        <v>249</v>
      </c>
    </row>
    <row r="245" spans="1:13" ht="141.75" x14ac:dyDescent="0.25">
      <c r="A245" s="7">
        <v>235</v>
      </c>
      <c r="B245" s="11" t="s">
        <v>145</v>
      </c>
      <c r="C245" s="6">
        <f t="shared" si="114"/>
        <v>7444.29</v>
      </c>
      <c r="D245" s="6">
        <v>2512.42</v>
      </c>
      <c r="E245" s="6">
        <v>2581.87</v>
      </c>
      <c r="F245" s="6">
        <v>0</v>
      </c>
      <c r="G245" s="59">
        <f>G246</f>
        <v>0</v>
      </c>
      <c r="H245" s="24">
        <f t="shared" ref="H245:J245" si="122">H246</f>
        <v>0</v>
      </c>
      <c r="I245" s="24">
        <f t="shared" si="122"/>
        <v>2350</v>
      </c>
      <c r="J245" s="24">
        <f t="shared" si="122"/>
        <v>0</v>
      </c>
      <c r="K245" s="6" t="s">
        <v>146</v>
      </c>
      <c r="L245" s="99"/>
    </row>
    <row r="246" spans="1:13" ht="15.75" x14ac:dyDescent="0.25">
      <c r="A246" s="7">
        <v>236</v>
      </c>
      <c r="B246" s="11" t="s">
        <v>10</v>
      </c>
      <c r="C246" s="6">
        <f t="shared" si="114"/>
        <v>7444.29</v>
      </c>
      <c r="D246" s="6">
        <v>2512.42</v>
      </c>
      <c r="E246" s="6">
        <v>2581.87</v>
      </c>
      <c r="F246" s="6">
        <v>0</v>
      </c>
      <c r="G246" s="69">
        <v>0</v>
      </c>
      <c r="H246" s="26">
        <v>0</v>
      </c>
      <c r="I246" s="26">
        <v>2350</v>
      </c>
      <c r="J246" s="26">
        <v>0</v>
      </c>
      <c r="K246" s="6"/>
    </row>
    <row r="247" spans="1:13" ht="15.75" x14ac:dyDescent="0.25">
      <c r="A247" s="7">
        <v>237</v>
      </c>
      <c r="B247" s="11" t="s">
        <v>26</v>
      </c>
      <c r="C247" s="6">
        <f t="shared" si="114"/>
        <v>0</v>
      </c>
      <c r="D247" s="6">
        <v>0</v>
      </c>
      <c r="E247" s="6">
        <v>0</v>
      </c>
      <c r="F247" s="6">
        <v>0</v>
      </c>
      <c r="G247" s="59">
        <v>0</v>
      </c>
      <c r="H247" s="24">
        <v>0</v>
      </c>
      <c r="I247" s="24">
        <v>0</v>
      </c>
      <c r="J247" s="24">
        <v>0</v>
      </c>
      <c r="K247" s="6"/>
    </row>
    <row r="248" spans="1:13" ht="157.5" x14ac:dyDescent="0.25">
      <c r="A248" s="7">
        <v>238</v>
      </c>
      <c r="B248" s="11" t="s">
        <v>147</v>
      </c>
      <c r="C248" s="6">
        <f t="shared" si="114"/>
        <v>5094.3</v>
      </c>
      <c r="D248" s="6">
        <v>2512.4</v>
      </c>
      <c r="E248" s="6">
        <v>2581.9</v>
      </c>
      <c r="F248" s="6">
        <v>0</v>
      </c>
      <c r="G248" s="59">
        <v>0</v>
      </c>
      <c r="H248" s="24">
        <v>0</v>
      </c>
      <c r="I248" s="24">
        <v>0</v>
      </c>
      <c r="J248" s="24">
        <v>0</v>
      </c>
      <c r="K248" s="6" t="s">
        <v>146</v>
      </c>
    </row>
    <row r="249" spans="1:13" ht="15.75" x14ac:dyDescent="0.25">
      <c r="A249" s="7">
        <v>239</v>
      </c>
      <c r="B249" s="11" t="s">
        <v>63</v>
      </c>
      <c r="C249" s="6">
        <f t="shared" si="114"/>
        <v>5094.3</v>
      </c>
      <c r="D249" s="6">
        <v>2512.4</v>
      </c>
      <c r="E249" s="6">
        <v>2581.9</v>
      </c>
      <c r="F249" s="6">
        <v>0</v>
      </c>
      <c r="G249" s="59">
        <v>0</v>
      </c>
      <c r="H249" s="24">
        <v>0</v>
      </c>
      <c r="I249" s="24">
        <v>0</v>
      </c>
      <c r="J249" s="24">
        <v>0</v>
      </c>
      <c r="K249" s="6"/>
    </row>
    <row r="250" spans="1:13" ht="78.75" x14ac:dyDescent="0.25">
      <c r="A250" s="7">
        <v>240</v>
      </c>
      <c r="B250" s="11" t="s">
        <v>149</v>
      </c>
      <c r="C250" s="6">
        <f t="shared" si="114"/>
        <v>140806.64816000001</v>
      </c>
      <c r="D250" s="6">
        <v>27870.2</v>
      </c>
      <c r="E250" s="6">
        <v>26615.79</v>
      </c>
      <c r="F250" s="6">
        <v>25262.33</v>
      </c>
      <c r="G250" s="59">
        <f>G251</f>
        <v>26396.53</v>
      </c>
      <c r="H250" s="26">
        <f t="shared" ref="H250:J250" si="123">H251</f>
        <v>26780.868160000002</v>
      </c>
      <c r="I250" s="26">
        <f t="shared" si="123"/>
        <v>2880.93</v>
      </c>
      <c r="J250" s="26">
        <f t="shared" si="123"/>
        <v>5000</v>
      </c>
      <c r="K250" s="6" t="s">
        <v>150</v>
      </c>
    </row>
    <row r="251" spans="1:13" ht="15.75" x14ac:dyDescent="0.25">
      <c r="A251" s="7">
        <v>241</v>
      </c>
      <c r="B251" s="11" t="s">
        <v>10</v>
      </c>
      <c r="C251" s="6">
        <f t="shared" si="114"/>
        <v>140806.64816000001</v>
      </c>
      <c r="D251" s="6">
        <v>27870.2</v>
      </c>
      <c r="E251" s="6">
        <v>26615.79</v>
      </c>
      <c r="F251" s="6">
        <v>25262.33</v>
      </c>
      <c r="G251" s="77">
        <v>26396.53</v>
      </c>
      <c r="H251" s="26">
        <v>26780.868160000002</v>
      </c>
      <c r="I251" s="26">
        <v>2880.93</v>
      </c>
      <c r="J251" s="26">
        <v>5000</v>
      </c>
      <c r="K251" s="6"/>
    </row>
    <row r="252" spans="1:13" ht="63" x14ac:dyDescent="0.25">
      <c r="A252" s="7">
        <v>242</v>
      </c>
      <c r="B252" s="11" t="s">
        <v>151</v>
      </c>
      <c r="C252" s="6">
        <f t="shared" si="114"/>
        <v>83911.144919999992</v>
      </c>
      <c r="D252" s="6">
        <v>8377.58</v>
      </c>
      <c r="E252" s="6">
        <v>9832.2800000000007</v>
      </c>
      <c r="F252" s="6">
        <v>15241.46</v>
      </c>
      <c r="G252" s="59">
        <f>G253</f>
        <v>20134.63</v>
      </c>
      <c r="H252" s="98">
        <f t="shared" ref="H252:J252" si="124">H253</f>
        <v>20325.194920000002</v>
      </c>
      <c r="I252" s="26">
        <f t="shared" si="124"/>
        <v>5000</v>
      </c>
      <c r="J252" s="26">
        <f t="shared" si="124"/>
        <v>5000</v>
      </c>
      <c r="K252" s="6" t="s">
        <v>152</v>
      </c>
    </row>
    <row r="253" spans="1:13" ht="15.75" x14ac:dyDescent="0.25">
      <c r="A253" s="7">
        <v>243</v>
      </c>
      <c r="B253" s="11" t="s">
        <v>10</v>
      </c>
      <c r="C253" s="6">
        <f t="shared" si="114"/>
        <v>83911.144919999992</v>
      </c>
      <c r="D253" s="6">
        <v>8377.58</v>
      </c>
      <c r="E253" s="6">
        <v>9832.2800000000007</v>
      </c>
      <c r="F253" s="6">
        <v>15241.46</v>
      </c>
      <c r="G253" s="77">
        <v>20134.63</v>
      </c>
      <c r="H253" s="98">
        <v>20325.194920000002</v>
      </c>
      <c r="I253" s="26">
        <v>5000</v>
      </c>
      <c r="J253" s="26">
        <v>5000</v>
      </c>
      <c r="K253" s="13"/>
    </row>
    <row r="254" spans="1:13" ht="78.75" x14ac:dyDescent="0.25">
      <c r="A254" s="7">
        <v>244</v>
      </c>
      <c r="B254" s="11" t="s">
        <v>153</v>
      </c>
      <c r="C254" s="6">
        <f t="shared" si="114"/>
        <v>199492.46184</v>
      </c>
      <c r="D254" s="6">
        <v>21705.77</v>
      </c>
      <c r="E254" s="6">
        <v>23892.45</v>
      </c>
      <c r="F254" s="12">
        <v>26683.17</v>
      </c>
      <c r="G254" s="59">
        <f>G255</f>
        <v>28074.48</v>
      </c>
      <c r="H254" s="98">
        <f t="shared" ref="H254:J254" si="125">H255</f>
        <v>31741.701840000002</v>
      </c>
      <c r="I254" s="26">
        <f t="shared" si="125"/>
        <v>32988.47</v>
      </c>
      <c r="J254" s="26">
        <f t="shared" si="125"/>
        <v>34406.42</v>
      </c>
      <c r="K254" s="6" t="s">
        <v>154</v>
      </c>
    </row>
    <row r="255" spans="1:13" ht="15.75" x14ac:dyDescent="0.25">
      <c r="A255" s="7">
        <v>245</v>
      </c>
      <c r="B255" s="11" t="s">
        <v>10</v>
      </c>
      <c r="C255" s="6">
        <f t="shared" si="114"/>
        <v>199492.46184</v>
      </c>
      <c r="D255" s="6">
        <v>21705.77</v>
      </c>
      <c r="E255" s="6">
        <v>23892.45</v>
      </c>
      <c r="F255" s="12">
        <v>26683.17</v>
      </c>
      <c r="G255" s="77">
        <v>28074.48</v>
      </c>
      <c r="H255" s="98">
        <v>31741.701840000002</v>
      </c>
      <c r="I255" s="26">
        <v>32988.47</v>
      </c>
      <c r="J255" s="26">
        <v>34406.42</v>
      </c>
      <c r="K255" s="6"/>
    </row>
    <row r="256" spans="1:13" ht="126" x14ac:dyDescent="0.25">
      <c r="A256" s="7">
        <v>246</v>
      </c>
      <c r="B256" s="11" t="s">
        <v>155</v>
      </c>
      <c r="C256" s="6">
        <f t="shared" si="114"/>
        <v>9208.5</v>
      </c>
      <c r="D256" s="6">
        <v>0</v>
      </c>
      <c r="E256" s="6">
        <v>594.9</v>
      </c>
      <c r="F256" s="6">
        <v>1711.6</v>
      </c>
      <c r="G256" s="59">
        <v>1716.3</v>
      </c>
      <c r="H256" s="24">
        <f>H257</f>
        <v>1720.8</v>
      </c>
      <c r="I256" s="24">
        <f>I257</f>
        <v>1727.8</v>
      </c>
      <c r="J256" s="24">
        <f>J257</f>
        <v>1737.1</v>
      </c>
      <c r="K256" s="6" t="s">
        <v>156</v>
      </c>
    </row>
    <row r="257" spans="1:11" ht="15.75" x14ac:dyDescent="0.25">
      <c r="A257" s="7">
        <v>247</v>
      </c>
      <c r="B257" s="11" t="s">
        <v>63</v>
      </c>
      <c r="C257" s="6">
        <f t="shared" si="114"/>
        <v>9208.5</v>
      </c>
      <c r="D257" s="6">
        <v>0</v>
      </c>
      <c r="E257" s="6">
        <v>594.9</v>
      </c>
      <c r="F257" s="6">
        <v>1711.6</v>
      </c>
      <c r="G257" s="59">
        <v>1716.3</v>
      </c>
      <c r="H257" s="26">
        <v>1720.8</v>
      </c>
      <c r="I257" s="26">
        <v>1727.8</v>
      </c>
      <c r="J257" s="26">
        <v>1737.1</v>
      </c>
      <c r="K257" s="6"/>
    </row>
    <row r="258" spans="1:11" ht="63" x14ac:dyDescent="0.25">
      <c r="A258" s="7">
        <v>248</v>
      </c>
      <c r="B258" s="16" t="s">
        <v>234</v>
      </c>
      <c r="C258" s="6">
        <f t="shared" si="114"/>
        <v>1815</v>
      </c>
      <c r="D258" s="6">
        <v>0</v>
      </c>
      <c r="E258" s="6">
        <v>0</v>
      </c>
      <c r="F258" s="6">
        <v>0</v>
      </c>
      <c r="G258" s="59">
        <f>G259</f>
        <v>15</v>
      </c>
      <c r="H258" s="24">
        <f t="shared" ref="H258:J258" si="126">H259</f>
        <v>1800</v>
      </c>
      <c r="I258" s="24">
        <f t="shared" si="126"/>
        <v>0</v>
      </c>
      <c r="J258" s="24">
        <f t="shared" si="126"/>
        <v>0</v>
      </c>
      <c r="K258" s="6" t="s">
        <v>158</v>
      </c>
    </row>
    <row r="259" spans="1:11" ht="15.75" x14ac:dyDescent="0.25">
      <c r="A259" s="7">
        <v>249</v>
      </c>
      <c r="B259" s="16" t="s">
        <v>25</v>
      </c>
      <c r="C259" s="6">
        <f t="shared" si="114"/>
        <v>1815</v>
      </c>
      <c r="D259" s="6">
        <v>0</v>
      </c>
      <c r="E259" s="6">
        <v>0</v>
      </c>
      <c r="F259" s="6">
        <v>0</v>
      </c>
      <c r="G259" s="76">
        <v>15</v>
      </c>
      <c r="H259" s="26">
        <v>1800</v>
      </c>
      <c r="I259" s="26">
        <v>0</v>
      </c>
      <c r="J259" s="26">
        <v>0</v>
      </c>
      <c r="K259" s="6"/>
    </row>
    <row r="260" spans="1:11" ht="78.75" x14ac:dyDescent="0.25">
      <c r="A260" s="7">
        <v>250</v>
      </c>
      <c r="B260" s="11" t="s">
        <v>235</v>
      </c>
      <c r="C260" s="6">
        <f t="shared" si="114"/>
        <v>48700.22</v>
      </c>
      <c r="D260" s="6">
        <v>0</v>
      </c>
      <c r="E260" s="6">
        <v>0</v>
      </c>
      <c r="F260" s="6">
        <v>0</v>
      </c>
      <c r="G260" s="59">
        <f>G261+G262+G263</f>
        <v>10487.22</v>
      </c>
      <c r="H260" s="98">
        <f t="shared" ref="H260:J260" si="127">H261+H262+H263</f>
        <v>38213</v>
      </c>
      <c r="I260" s="24">
        <f t="shared" si="127"/>
        <v>0</v>
      </c>
      <c r="J260" s="24">
        <f t="shared" si="127"/>
        <v>0</v>
      </c>
      <c r="K260" s="6" t="s">
        <v>228</v>
      </c>
    </row>
    <row r="261" spans="1:11" ht="15.75" x14ac:dyDescent="0.25">
      <c r="A261" s="7">
        <v>251</v>
      </c>
      <c r="B261" s="11" t="s">
        <v>63</v>
      </c>
      <c r="C261" s="6">
        <f t="shared" si="114"/>
        <v>37904.400000000001</v>
      </c>
      <c r="D261" s="6">
        <v>0</v>
      </c>
      <c r="E261" s="6">
        <v>0</v>
      </c>
      <c r="F261" s="6">
        <v>0</v>
      </c>
      <c r="G261" s="69">
        <v>4782.5</v>
      </c>
      <c r="H261" s="98">
        <v>33121.9</v>
      </c>
      <c r="I261" s="26">
        <v>0</v>
      </c>
      <c r="J261" s="26">
        <v>0</v>
      </c>
      <c r="K261" s="6"/>
    </row>
    <row r="262" spans="1:11" ht="15.75" x14ac:dyDescent="0.25">
      <c r="A262" s="7">
        <v>252</v>
      </c>
      <c r="B262" s="11" t="s">
        <v>25</v>
      </c>
      <c r="C262" s="6">
        <f t="shared" si="114"/>
        <v>9097.0400000000009</v>
      </c>
      <c r="D262" s="6">
        <v>0</v>
      </c>
      <c r="E262" s="6">
        <v>0</v>
      </c>
      <c r="F262" s="6">
        <v>0</v>
      </c>
      <c r="G262" s="77">
        <v>5416.64</v>
      </c>
      <c r="H262" s="98">
        <v>3680.4</v>
      </c>
      <c r="I262" s="26">
        <v>0</v>
      </c>
      <c r="J262" s="26">
        <v>0</v>
      </c>
      <c r="K262" s="6"/>
    </row>
    <row r="263" spans="1:11" ht="31.5" x14ac:dyDescent="0.25">
      <c r="A263" s="7">
        <v>253</v>
      </c>
      <c r="B263" s="11" t="s">
        <v>225</v>
      </c>
      <c r="C263" s="6">
        <f t="shared" si="114"/>
        <v>1698.78</v>
      </c>
      <c r="D263" s="6">
        <v>0</v>
      </c>
      <c r="E263" s="6">
        <v>0</v>
      </c>
      <c r="F263" s="6">
        <v>0</v>
      </c>
      <c r="G263" s="77">
        <v>288.08</v>
      </c>
      <c r="H263" s="97">
        <v>1410.7</v>
      </c>
      <c r="I263" s="26">
        <v>0</v>
      </c>
      <c r="J263" s="26">
        <v>0</v>
      </c>
      <c r="K263" s="6"/>
    </row>
    <row r="264" spans="1:11" ht="39.75" customHeight="1" x14ac:dyDescent="0.25">
      <c r="A264" s="7">
        <v>254</v>
      </c>
      <c r="B264" s="152" t="s">
        <v>161</v>
      </c>
      <c r="C264" s="153"/>
      <c r="D264" s="153"/>
      <c r="E264" s="153"/>
      <c r="F264" s="153"/>
      <c r="G264" s="153"/>
      <c r="H264" s="153"/>
      <c r="I264" s="153"/>
      <c r="J264" s="153"/>
      <c r="K264" s="5"/>
    </row>
    <row r="265" spans="1:11" ht="31.5" x14ac:dyDescent="0.25">
      <c r="A265" s="7">
        <v>255</v>
      </c>
      <c r="B265" s="11" t="s">
        <v>73</v>
      </c>
      <c r="C265" s="6">
        <f>SUM(D265:J265)</f>
        <v>590429.41547000001</v>
      </c>
      <c r="D265" s="6">
        <v>71108.11</v>
      </c>
      <c r="E265" s="6">
        <v>73931.23</v>
      </c>
      <c r="F265" s="6">
        <v>82834.98</v>
      </c>
      <c r="G265" s="59">
        <f>G266+G267</f>
        <v>88661.852999999988</v>
      </c>
      <c r="H265" s="24">
        <f t="shared" ref="H265:J265" si="128">H266+H267</f>
        <v>91865.923469999994</v>
      </c>
      <c r="I265" s="24">
        <f t="shared" si="128"/>
        <v>94230.468999999997</v>
      </c>
      <c r="J265" s="24">
        <f t="shared" si="128"/>
        <v>87796.849999999991</v>
      </c>
      <c r="K265" s="6" t="s">
        <v>7</v>
      </c>
    </row>
    <row r="266" spans="1:11" ht="15.75" x14ac:dyDescent="0.25">
      <c r="A266" s="7">
        <v>256</v>
      </c>
      <c r="B266" s="11" t="s">
        <v>9</v>
      </c>
      <c r="C266" s="6">
        <f>SUM(D266:J266)</f>
        <v>2347</v>
      </c>
      <c r="D266" s="6">
        <v>285</v>
      </c>
      <c r="E266" s="6">
        <v>303</v>
      </c>
      <c r="F266" s="6">
        <v>325</v>
      </c>
      <c r="G266" s="59">
        <f>G270</f>
        <v>338</v>
      </c>
      <c r="H266" s="24">
        <f t="shared" ref="H266:J267" si="129">H270</f>
        <v>351</v>
      </c>
      <c r="I266" s="24">
        <f t="shared" si="129"/>
        <v>365</v>
      </c>
      <c r="J266" s="24">
        <f t="shared" si="129"/>
        <v>380</v>
      </c>
      <c r="K266" s="6" t="s">
        <v>7</v>
      </c>
    </row>
    <row r="267" spans="1:11" ht="15.75" x14ac:dyDescent="0.25">
      <c r="A267" s="7">
        <v>257</v>
      </c>
      <c r="B267" s="11" t="s">
        <v>10</v>
      </c>
      <c r="C267" s="6">
        <f>SUM(D267:J267)</f>
        <v>588082.41547000001</v>
      </c>
      <c r="D267" s="6">
        <v>70823.11</v>
      </c>
      <c r="E267" s="6">
        <v>73628.23</v>
      </c>
      <c r="F267" s="6">
        <v>82509.98</v>
      </c>
      <c r="G267" s="59">
        <f>G271</f>
        <v>88323.852999999988</v>
      </c>
      <c r="H267" s="24">
        <f t="shared" si="129"/>
        <v>91514.923469999994</v>
      </c>
      <c r="I267" s="24">
        <f t="shared" si="129"/>
        <v>93865.468999999997</v>
      </c>
      <c r="J267" s="24">
        <f t="shared" si="129"/>
        <v>87416.849999999991</v>
      </c>
      <c r="K267" s="6" t="s">
        <v>7</v>
      </c>
    </row>
    <row r="268" spans="1:11" ht="15.75" x14ac:dyDescent="0.25">
      <c r="A268" s="7">
        <v>258</v>
      </c>
      <c r="B268" s="145" t="s">
        <v>16</v>
      </c>
      <c r="C268" s="146"/>
      <c r="D268" s="146"/>
      <c r="E268" s="146"/>
      <c r="F268" s="146"/>
      <c r="G268" s="146"/>
      <c r="H268" s="146"/>
      <c r="I268" s="146"/>
      <c r="J268" s="146"/>
      <c r="K268" s="5"/>
    </row>
    <row r="269" spans="1:11" ht="31.5" x14ac:dyDescent="0.25">
      <c r="A269" s="7">
        <v>259</v>
      </c>
      <c r="B269" s="39" t="s">
        <v>103</v>
      </c>
      <c r="C269" s="37">
        <f t="shared" ref="C269:C281" si="130">SUM(D269:J269)</f>
        <v>590429.41547000001</v>
      </c>
      <c r="D269" s="37">
        <v>71108.11</v>
      </c>
      <c r="E269" s="37">
        <v>73931.23</v>
      </c>
      <c r="F269" s="37">
        <v>82834.98</v>
      </c>
      <c r="G269" s="63">
        <f>SUM(G270:G271)</f>
        <v>88661.852999999988</v>
      </c>
      <c r="H269" s="40">
        <f t="shared" ref="H269:J269" si="131">SUM(H270:H271)</f>
        <v>91865.923469999994</v>
      </c>
      <c r="I269" s="40">
        <f t="shared" si="131"/>
        <v>94230.468999999997</v>
      </c>
      <c r="J269" s="40">
        <f t="shared" si="131"/>
        <v>87796.849999999991</v>
      </c>
      <c r="K269" s="6" t="s">
        <v>7</v>
      </c>
    </row>
    <row r="270" spans="1:11" ht="15.75" x14ac:dyDescent="0.25">
      <c r="A270" s="7">
        <v>260</v>
      </c>
      <c r="B270" s="39" t="s">
        <v>9</v>
      </c>
      <c r="C270" s="37">
        <f t="shared" si="130"/>
        <v>2347</v>
      </c>
      <c r="D270" s="37">
        <v>285</v>
      </c>
      <c r="E270" s="37">
        <v>303</v>
      </c>
      <c r="F270" s="37">
        <v>325</v>
      </c>
      <c r="G270" s="63">
        <f>G281</f>
        <v>338</v>
      </c>
      <c r="H270" s="40">
        <f t="shared" ref="H270:J270" si="132">H281</f>
        <v>351</v>
      </c>
      <c r="I270" s="40">
        <f t="shared" si="132"/>
        <v>365</v>
      </c>
      <c r="J270" s="40">
        <f t="shared" si="132"/>
        <v>380</v>
      </c>
      <c r="K270" s="6" t="s">
        <v>7</v>
      </c>
    </row>
    <row r="271" spans="1:11" ht="15.75" x14ac:dyDescent="0.25">
      <c r="A271" s="7">
        <v>261</v>
      </c>
      <c r="B271" s="39" t="s">
        <v>10</v>
      </c>
      <c r="C271" s="37">
        <f t="shared" si="130"/>
        <v>588082.41547000001</v>
      </c>
      <c r="D271" s="37">
        <v>70823.11</v>
      </c>
      <c r="E271" s="37">
        <v>73628.23</v>
      </c>
      <c r="F271" s="37">
        <v>82509.98</v>
      </c>
      <c r="G271" s="63">
        <f>G273+G275+G277+G279</f>
        <v>88323.852999999988</v>
      </c>
      <c r="H271" s="40">
        <f t="shared" ref="H271:J271" si="133">H273+H275+H277+H279</f>
        <v>91514.923469999994</v>
      </c>
      <c r="I271" s="40">
        <f t="shared" si="133"/>
        <v>93865.468999999997</v>
      </c>
      <c r="J271" s="40">
        <f t="shared" si="133"/>
        <v>87416.849999999991</v>
      </c>
      <c r="K271" s="6"/>
    </row>
    <row r="272" spans="1:11" ht="47.25" x14ac:dyDescent="0.25">
      <c r="A272" s="7">
        <v>262</v>
      </c>
      <c r="B272" s="11" t="s">
        <v>162</v>
      </c>
      <c r="C272" s="6">
        <f t="shared" si="130"/>
        <v>10545.591119999999</v>
      </c>
      <c r="D272" s="6">
        <v>1328.2</v>
      </c>
      <c r="E272" s="6">
        <v>1444.12</v>
      </c>
      <c r="F272" s="6">
        <v>1322.47</v>
      </c>
      <c r="G272" s="59">
        <f>G273</f>
        <v>1547.69</v>
      </c>
      <c r="H272" s="24">
        <f t="shared" ref="H272:J272" si="134">H273</f>
        <v>1555.3211200000001</v>
      </c>
      <c r="I272" s="24">
        <f t="shared" si="134"/>
        <v>1633.07</v>
      </c>
      <c r="J272" s="24">
        <f t="shared" si="134"/>
        <v>1714.72</v>
      </c>
      <c r="K272" s="6" t="s">
        <v>163</v>
      </c>
    </row>
    <row r="273" spans="1:11" ht="15.75" x14ac:dyDescent="0.25">
      <c r="A273" s="7">
        <v>263</v>
      </c>
      <c r="B273" s="11" t="s">
        <v>10</v>
      </c>
      <c r="C273" s="6">
        <f t="shared" si="130"/>
        <v>10545.591119999999</v>
      </c>
      <c r="D273" s="6">
        <v>1328.2</v>
      </c>
      <c r="E273" s="6">
        <v>1444.12</v>
      </c>
      <c r="F273" s="6">
        <v>1322.47</v>
      </c>
      <c r="G273" s="77">
        <v>1547.69</v>
      </c>
      <c r="H273" s="26">
        <v>1555.3211200000001</v>
      </c>
      <c r="I273" s="26">
        <v>1633.07</v>
      </c>
      <c r="J273" s="26">
        <v>1714.72</v>
      </c>
      <c r="K273" s="6"/>
    </row>
    <row r="274" spans="1:11" ht="78.75" x14ac:dyDescent="0.25">
      <c r="A274" s="7">
        <v>264</v>
      </c>
      <c r="B274" s="11" t="s">
        <v>164</v>
      </c>
      <c r="C274" s="6">
        <f t="shared" si="130"/>
        <v>339784.85135000001</v>
      </c>
      <c r="D274" s="6">
        <v>39344.589999999997</v>
      </c>
      <c r="E274" s="6">
        <v>41576.21</v>
      </c>
      <c r="F274" s="6">
        <v>46143.41</v>
      </c>
      <c r="G274" s="59">
        <f>G275</f>
        <v>48106.71</v>
      </c>
      <c r="H274" s="24">
        <f t="shared" ref="H274:J274" si="135">H275</f>
        <v>52640.561350000004</v>
      </c>
      <c r="I274" s="24">
        <f t="shared" si="135"/>
        <v>54733.73</v>
      </c>
      <c r="J274" s="24">
        <f t="shared" si="135"/>
        <v>57239.64</v>
      </c>
      <c r="K274" s="6" t="s">
        <v>163</v>
      </c>
    </row>
    <row r="275" spans="1:11" ht="15.75" x14ac:dyDescent="0.25">
      <c r="A275" s="7">
        <v>265</v>
      </c>
      <c r="B275" s="11" t="s">
        <v>10</v>
      </c>
      <c r="C275" s="6">
        <f t="shared" si="130"/>
        <v>339784.85135000001</v>
      </c>
      <c r="D275" s="6">
        <v>39344.589999999997</v>
      </c>
      <c r="E275" s="6">
        <v>41576.21</v>
      </c>
      <c r="F275" s="6">
        <v>46143.41</v>
      </c>
      <c r="G275" s="77">
        <v>48106.71</v>
      </c>
      <c r="H275" s="26">
        <v>52640.561350000004</v>
      </c>
      <c r="I275" s="26">
        <v>54733.73</v>
      </c>
      <c r="J275" s="26">
        <v>57239.64</v>
      </c>
      <c r="K275" s="6"/>
    </row>
    <row r="276" spans="1:11" ht="94.5" x14ac:dyDescent="0.25">
      <c r="A276" s="7">
        <v>266</v>
      </c>
      <c r="B276" s="11" t="s">
        <v>165</v>
      </c>
      <c r="C276" s="6">
        <f t="shared" si="130"/>
        <v>234226.889</v>
      </c>
      <c r="D276" s="6">
        <v>29689.95</v>
      </c>
      <c r="E276" s="6">
        <v>30069</v>
      </c>
      <c r="F276" s="6">
        <v>34544.1</v>
      </c>
      <c r="G276" s="59">
        <f>G277</f>
        <v>38159.75</v>
      </c>
      <c r="H276" s="98">
        <f t="shared" ref="H276:J276" si="136">H277</f>
        <v>37021.269999999997</v>
      </c>
      <c r="I276" s="24">
        <f t="shared" si="136"/>
        <v>36889.499000000003</v>
      </c>
      <c r="J276" s="24">
        <f t="shared" si="136"/>
        <v>27853.32</v>
      </c>
      <c r="K276" s="6" t="s">
        <v>166</v>
      </c>
    </row>
    <row r="277" spans="1:11" ht="15.75" x14ac:dyDescent="0.25">
      <c r="A277" s="7">
        <v>267</v>
      </c>
      <c r="B277" s="11" t="s">
        <v>10</v>
      </c>
      <c r="C277" s="6">
        <f t="shared" si="130"/>
        <v>234226.889</v>
      </c>
      <c r="D277" s="6">
        <v>29689.95</v>
      </c>
      <c r="E277" s="6">
        <v>30069</v>
      </c>
      <c r="F277" s="6">
        <v>34544.1</v>
      </c>
      <c r="G277" s="69">
        <v>38159.75</v>
      </c>
      <c r="H277" s="98">
        <v>37021.269999999997</v>
      </c>
      <c r="I277" s="26">
        <v>36889.499000000003</v>
      </c>
      <c r="J277" s="26">
        <v>27853.32</v>
      </c>
      <c r="K277" s="6"/>
    </row>
    <row r="278" spans="1:11" ht="63" x14ac:dyDescent="0.25">
      <c r="A278" s="7">
        <v>268</v>
      </c>
      <c r="B278" s="11" t="s">
        <v>167</v>
      </c>
      <c r="C278" s="6">
        <f t="shared" si="130"/>
        <v>3525.0840000000003</v>
      </c>
      <c r="D278" s="6">
        <v>460.37</v>
      </c>
      <c r="E278" s="6">
        <v>538.9</v>
      </c>
      <c r="F278" s="6">
        <v>500</v>
      </c>
      <c r="G278" s="59">
        <f>G279</f>
        <v>509.70299999999997</v>
      </c>
      <c r="H278" s="24">
        <f t="shared" ref="H278:J278" si="137">H279</f>
        <v>297.77100000000002</v>
      </c>
      <c r="I278" s="24">
        <f t="shared" si="137"/>
        <v>609.16999999999996</v>
      </c>
      <c r="J278" s="24">
        <f t="shared" si="137"/>
        <v>609.16999999999996</v>
      </c>
      <c r="K278" s="6" t="s">
        <v>168</v>
      </c>
    </row>
    <row r="279" spans="1:11" ht="15.75" x14ac:dyDescent="0.25">
      <c r="A279" s="7">
        <v>269</v>
      </c>
      <c r="B279" s="11" t="s">
        <v>10</v>
      </c>
      <c r="C279" s="6">
        <f t="shared" si="130"/>
        <v>3525.0840000000003</v>
      </c>
      <c r="D279" s="6">
        <v>460.37</v>
      </c>
      <c r="E279" s="6">
        <v>538.9</v>
      </c>
      <c r="F279" s="6">
        <v>500</v>
      </c>
      <c r="G279" s="59">
        <v>509.70299999999997</v>
      </c>
      <c r="H279" s="26">
        <v>297.77100000000002</v>
      </c>
      <c r="I279" s="26">
        <v>609.16999999999996</v>
      </c>
      <c r="J279" s="26">
        <v>609.16999999999996</v>
      </c>
      <c r="K279" s="13"/>
    </row>
    <row r="280" spans="1:11" ht="157.5" x14ac:dyDescent="0.25">
      <c r="A280" s="7">
        <v>270</v>
      </c>
      <c r="B280" s="11" t="s">
        <v>169</v>
      </c>
      <c r="C280" s="6">
        <f t="shared" si="130"/>
        <v>2347</v>
      </c>
      <c r="D280" s="6">
        <v>285</v>
      </c>
      <c r="E280" s="6">
        <v>303</v>
      </c>
      <c r="F280" s="6">
        <v>325</v>
      </c>
      <c r="G280" s="59">
        <f>G281</f>
        <v>338</v>
      </c>
      <c r="H280" s="24">
        <f t="shared" ref="H280:J280" si="138">H281</f>
        <v>351</v>
      </c>
      <c r="I280" s="24">
        <f t="shared" si="138"/>
        <v>365</v>
      </c>
      <c r="J280" s="24">
        <f t="shared" si="138"/>
        <v>380</v>
      </c>
      <c r="K280" s="6" t="s">
        <v>168</v>
      </c>
    </row>
    <row r="281" spans="1:11" ht="15.75" x14ac:dyDescent="0.25">
      <c r="A281" s="7">
        <v>271</v>
      </c>
      <c r="B281" s="11" t="s">
        <v>26</v>
      </c>
      <c r="C281" s="6">
        <f t="shared" si="130"/>
        <v>2347</v>
      </c>
      <c r="D281" s="6">
        <v>285</v>
      </c>
      <c r="E281" s="6">
        <v>303</v>
      </c>
      <c r="F281" s="6">
        <v>325</v>
      </c>
      <c r="G281" s="59">
        <v>338</v>
      </c>
      <c r="H281" s="26">
        <v>351</v>
      </c>
      <c r="I281" s="26">
        <v>365</v>
      </c>
      <c r="J281" s="26">
        <v>380</v>
      </c>
      <c r="K281" s="6"/>
    </row>
    <row r="282" spans="1:11" ht="15.75" x14ac:dyDescent="0.25">
      <c r="A282" s="7">
        <v>272</v>
      </c>
      <c r="B282" s="152" t="s">
        <v>170</v>
      </c>
      <c r="C282" s="153"/>
      <c r="D282" s="153"/>
      <c r="E282" s="153"/>
      <c r="F282" s="153"/>
      <c r="G282" s="153"/>
      <c r="H282" s="153"/>
      <c r="I282" s="153"/>
      <c r="J282" s="153"/>
      <c r="K282" s="5"/>
    </row>
    <row r="283" spans="1:11" ht="31.5" x14ac:dyDescent="0.25">
      <c r="A283" s="7">
        <v>273</v>
      </c>
      <c r="B283" s="11" t="s">
        <v>73</v>
      </c>
      <c r="C283" s="6">
        <f>SUM(D283:J283)</f>
        <v>2505.46252</v>
      </c>
      <c r="D283" s="6">
        <v>4.34</v>
      </c>
      <c r="E283" s="6">
        <v>33.270000000000003</v>
      </c>
      <c r="F283" s="6">
        <v>1359</v>
      </c>
      <c r="G283" s="59">
        <f>G284</f>
        <v>308.85252000000003</v>
      </c>
      <c r="H283" s="24">
        <f t="shared" ref="H283:J283" si="139">H284</f>
        <v>600</v>
      </c>
      <c r="I283" s="24">
        <f t="shared" si="139"/>
        <v>100</v>
      </c>
      <c r="J283" s="24">
        <f t="shared" si="139"/>
        <v>100</v>
      </c>
      <c r="K283" s="6" t="s">
        <v>7</v>
      </c>
    </row>
    <row r="284" spans="1:11" ht="15.75" x14ac:dyDescent="0.25">
      <c r="A284" s="7">
        <v>274</v>
      </c>
      <c r="B284" s="11" t="s">
        <v>10</v>
      </c>
      <c r="C284" s="6">
        <f>SUM(D284:J284)</f>
        <v>2505.46252</v>
      </c>
      <c r="D284" s="6">
        <v>4.34</v>
      </c>
      <c r="E284" s="6">
        <v>33.270000000000003</v>
      </c>
      <c r="F284" s="6">
        <v>1359</v>
      </c>
      <c r="G284" s="59">
        <f>G287</f>
        <v>308.85252000000003</v>
      </c>
      <c r="H284" s="24">
        <f t="shared" ref="H284:J284" si="140">H287</f>
        <v>600</v>
      </c>
      <c r="I284" s="24">
        <f t="shared" si="140"/>
        <v>100</v>
      </c>
      <c r="J284" s="24">
        <f t="shared" si="140"/>
        <v>100</v>
      </c>
      <c r="K284" s="6" t="s">
        <v>7</v>
      </c>
    </row>
    <row r="285" spans="1:11" ht="15.75" x14ac:dyDescent="0.25">
      <c r="A285" s="7">
        <v>275</v>
      </c>
      <c r="B285" s="145" t="s">
        <v>16</v>
      </c>
      <c r="C285" s="146"/>
      <c r="D285" s="146"/>
      <c r="E285" s="146"/>
      <c r="F285" s="146"/>
      <c r="G285" s="146"/>
      <c r="H285" s="146"/>
      <c r="I285" s="146"/>
      <c r="J285" s="146"/>
      <c r="K285" s="5"/>
    </row>
    <row r="286" spans="1:11" ht="31.5" x14ac:dyDescent="0.25">
      <c r="A286" s="7">
        <v>276</v>
      </c>
      <c r="B286" s="39" t="s">
        <v>103</v>
      </c>
      <c r="C286" s="37">
        <f>SUM(D286:J286)</f>
        <v>2505.46252</v>
      </c>
      <c r="D286" s="37">
        <v>4.34</v>
      </c>
      <c r="E286" s="37">
        <v>33.270000000000003</v>
      </c>
      <c r="F286" s="37">
        <v>1359</v>
      </c>
      <c r="G286" s="63">
        <f>G287</f>
        <v>308.85252000000003</v>
      </c>
      <c r="H286" s="40">
        <f t="shared" ref="H286:J286" si="141">H287</f>
        <v>600</v>
      </c>
      <c r="I286" s="40">
        <f t="shared" si="141"/>
        <v>100</v>
      </c>
      <c r="J286" s="40">
        <f t="shared" si="141"/>
        <v>100</v>
      </c>
      <c r="K286" s="6" t="s">
        <v>7</v>
      </c>
    </row>
    <row r="287" spans="1:11" ht="15.75" x14ac:dyDescent="0.25">
      <c r="A287" s="7">
        <v>277</v>
      </c>
      <c r="B287" s="39" t="s">
        <v>10</v>
      </c>
      <c r="C287" s="37">
        <f>SUM(D287:J287)</f>
        <v>2505.46252</v>
      </c>
      <c r="D287" s="37">
        <v>4.34</v>
      </c>
      <c r="E287" s="37">
        <v>33.270000000000003</v>
      </c>
      <c r="F287" s="37">
        <v>1359</v>
      </c>
      <c r="G287" s="63">
        <f>G289</f>
        <v>308.85252000000003</v>
      </c>
      <c r="H287" s="40">
        <f t="shared" ref="H287:J287" si="142">H289</f>
        <v>600</v>
      </c>
      <c r="I287" s="40">
        <f t="shared" si="142"/>
        <v>100</v>
      </c>
      <c r="J287" s="40">
        <f t="shared" si="142"/>
        <v>100</v>
      </c>
      <c r="K287" s="6" t="s">
        <v>7</v>
      </c>
    </row>
    <row r="288" spans="1:11" ht="157.5" x14ac:dyDescent="0.25">
      <c r="A288" s="7">
        <v>278</v>
      </c>
      <c r="B288" s="11" t="s">
        <v>171</v>
      </c>
      <c r="C288" s="6">
        <f>SUM(D288:J288)</f>
        <v>2505.46252</v>
      </c>
      <c r="D288" s="6">
        <v>4.34</v>
      </c>
      <c r="E288" s="6">
        <v>33.270000000000003</v>
      </c>
      <c r="F288" s="6">
        <v>1359</v>
      </c>
      <c r="G288" s="59">
        <f>G289</f>
        <v>308.85252000000003</v>
      </c>
      <c r="H288" s="24">
        <f t="shared" ref="H288:J288" si="143">H289</f>
        <v>600</v>
      </c>
      <c r="I288" s="24">
        <f t="shared" si="143"/>
        <v>100</v>
      </c>
      <c r="J288" s="24">
        <f t="shared" si="143"/>
        <v>100</v>
      </c>
      <c r="K288" s="6" t="s">
        <v>172</v>
      </c>
    </row>
    <row r="289" spans="1:11" ht="15.75" x14ac:dyDescent="0.25">
      <c r="A289" s="7">
        <v>279</v>
      </c>
      <c r="B289" s="11" t="s">
        <v>10</v>
      </c>
      <c r="C289" s="6">
        <f>SUM(D289:J289)</f>
        <v>2505.46252</v>
      </c>
      <c r="D289" s="6">
        <v>4.34</v>
      </c>
      <c r="E289" s="6">
        <v>33.270000000000003</v>
      </c>
      <c r="F289" s="6">
        <v>1359</v>
      </c>
      <c r="G289" s="69">
        <v>308.85252000000003</v>
      </c>
      <c r="H289" s="26">
        <v>600</v>
      </c>
      <c r="I289" s="26">
        <v>100</v>
      </c>
      <c r="J289" s="26">
        <v>100</v>
      </c>
      <c r="K289" s="6"/>
    </row>
    <row r="290" spans="1:11" ht="94.5" x14ac:dyDescent="0.25">
      <c r="A290" s="7">
        <v>280</v>
      </c>
      <c r="B290" s="11" t="s">
        <v>173</v>
      </c>
      <c r="C290" s="6">
        <v>0</v>
      </c>
      <c r="D290" s="6">
        <v>0</v>
      </c>
      <c r="E290" s="6">
        <v>0</v>
      </c>
      <c r="F290" s="6">
        <v>0</v>
      </c>
      <c r="G290" s="59">
        <v>0</v>
      </c>
      <c r="H290" s="24">
        <v>0</v>
      </c>
      <c r="I290" s="24">
        <v>0</v>
      </c>
      <c r="J290" s="24">
        <v>0</v>
      </c>
      <c r="K290" s="6" t="s">
        <v>172</v>
      </c>
    </row>
    <row r="291" spans="1:11" ht="15.75" x14ac:dyDescent="0.25">
      <c r="A291" s="7">
        <v>281</v>
      </c>
      <c r="B291" s="11" t="s">
        <v>10</v>
      </c>
      <c r="C291" s="6">
        <v>0</v>
      </c>
      <c r="D291" s="6">
        <v>0</v>
      </c>
      <c r="E291" s="6">
        <v>0</v>
      </c>
      <c r="F291" s="6">
        <v>0</v>
      </c>
      <c r="G291" s="59">
        <v>0</v>
      </c>
      <c r="H291" s="24">
        <v>0</v>
      </c>
      <c r="I291" s="24">
        <v>0</v>
      </c>
      <c r="J291" s="24">
        <v>0</v>
      </c>
      <c r="K291" s="6"/>
    </row>
    <row r="292" spans="1:11" ht="47.25" x14ac:dyDescent="0.25">
      <c r="A292" s="7">
        <v>282</v>
      </c>
      <c r="B292" s="11" t="s">
        <v>174</v>
      </c>
      <c r="C292" s="6">
        <v>0</v>
      </c>
      <c r="D292" s="6">
        <v>0</v>
      </c>
      <c r="E292" s="6">
        <v>0</v>
      </c>
      <c r="F292" s="6">
        <v>0</v>
      </c>
      <c r="G292" s="59">
        <v>0</v>
      </c>
      <c r="H292" s="24">
        <v>0</v>
      </c>
      <c r="I292" s="24">
        <v>0</v>
      </c>
      <c r="J292" s="24">
        <v>0</v>
      </c>
      <c r="K292" s="6" t="s">
        <v>175</v>
      </c>
    </row>
    <row r="293" spans="1:11" ht="15.75" x14ac:dyDescent="0.25">
      <c r="A293" s="7">
        <v>283</v>
      </c>
      <c r="B293" s="11" t="s">
        <v>10</v>
      </c>
      <c r="C293" s="6">
        <v>0</v>
      </c>
      <c r="D293" s="6">
        <v>0</v>
      </c>
      <c r="E293" s="6">
        <v>0</v>
      </c>
      <c r="F293" s="6">
        <v>0</v>
      </c>
      <c r="G293" s="59">
        <v>0</v>
      </c>
      <c r="H293" s="24">
        <v>0</v>
      </c>
      <c r="I293" s="24">
        <v>0</v>
      </c>
      <c r="J293" s="24">
        <v>0</v>
      </c>
      <c r="K293" s="6"/>
    </row>
    <row r="294" spans="1:11" ht="126" x14ac:dyDescent="0.25">
      <c r="A294" s="7">
        <v>284</v>
      </c>
      <c r="B294" s="11" t="s">
        <v>176</v>
      </c>
      <c r="C294" s="6">
        <v>0</v>
      </c>
      <c r="D294" s="6">
        <v>0</v>
      </c>
      <c r="E294" s="6">
        <v>0</v>
      </c>
      <c r="F294" s="6">
        <v>0</v>
      </c>
      <c r="G294" s="59">
        <v>0</v>
      </c>
      <c r="H294" s="24">
        <v>0</v>
      </c>
      <c r="I294" s="24">
        <v>0</v>
      </c>
      <c r="J294" s="24">
        <v>0</v>
      </c>
      <c r="K294" s="6" t="s">
        <v>177</v>
      </c>
    </row>
    <row r="295" spans="1:11" ht="15.75" x14ac:dyDescent="0.25">
      <c r="A295" s="7">
        <v>285</v>
      </c>
      <c r="B295" s="11" t="s">
        <v>10</v>
      </c>
      <c r="C295" s="6">
        <v>0</v>
      </c>
      <c r="D295" s="6">
        <v>0</v>
      </c>
      <c r="E295" s="6">
        <v>0</v>
      </c>
      <c r="F295" s="6">
        <v>0</v>
      </c>
      <c r="G295" s="59">
        <v>0</v>
      </c>
      <c r="H295" s="24">
        <v>0</v>
      </c>
      <c r="I295" s="24">
        <v>0</v>
      </c>
      <c r="J295" s="24">
        <v>0</v>
      </c>
      <c r="K295" s="6"/>
    </row>
    <row r="296" spans="1:11" ht="15.75" x14ac:dyDescent="0.25">
      <c r="A296" s="7">
        <v>286</v>
      </c>
      <c r="B296" s="152" t="s">
        <v>178</v>
      </c>
      <c r="C296" s="153"/>
      <c r="D296" s="153"/>
      <c r="E296" s="153"/>
      <c r="F296" s="153"/>
      <c r="G296" s="153"/>
      <c r="H296" s="153"/>
      <c r="I296" s="153"/>
      <c r="J296" s="153"/>
      <c r="K296" s="5"/>
    </row>
    <row r="297" spans="1:11" ht="31.5" x14ac:dyDescent="0.25">
      <c r="A297" s="7">
        <v>287</v>
      </c>
      <c r="B297" s="11" t="s">
        <v>73</v>
      </c>
      <c r="C297" s="6">
        <f>SUM(D297:J297)</f>
        <v>9093.1290000000008</v>
      </c>
      <c r="D297" s="6">
        <v>0</v>
      </c>
      <c r="E297" s="6">
        <v>2053.1999999999998</v>
      </c>
      <c r="F297" s="6">
        <v>5081.7700000000004</v>
      </c>
      <c r="G297" s="59">
        <f>SUM(G298:G300)</f>
        <v>687.76</v>
      </c>
      <c r="H297" s="24">
        <f t="shared" ref="H297:J297" si="144">SUM(H298:H300)</f>
        <v>770.399</v>
      </c>
      <c r="I297" s="24">
        <f t="shared" si="144"/>
        <v>250</v>
      </c>
      <c r="J297" s="24">
        <f t="shared" si="144"/>
        <v>250</v>
      </c>
      <c r="K297" s="6" t="s">
        <v>7</v>
      </c>
    </row>
    <row r="298" spans="1:11" ht="15.75" x14ac:dyDescent="0.25">
      <c r="A298" s="7">
        <v>288</v>
      </c>
      <c r="B298" s="11" t="s">
        <v>12</v>
      </c>
      <c r="C298" s="6">
        <f>SUM(D298:J298)</f>
        <v>1056.0999999999999</v>
      </c>
      <c r="D298" s="6">
        <v>0</v>
      </c>
      <c r="E298" s="6">
        <v>0</v>
      </c>
      <c r="F298" s="6">
        <v>1056.0999999999999</v>
      </c>
      <c r="G298" s="59">
        <f>G303+G315</f>
        <v>0</v>
      </c>
      <c r="H298" s="24">
        <f t="shared" ref="H298:J300" si="145">H303+H315</f>
        <v>0</v>
      </c>
      <c r="I298" s="24">
        <f t="shared" si="145"/>
        <v>0</v>
      </c>
      <c r="J298" s="24">
        <f t="shared" si="145"/>
        <v>0</v>
      </c>
      <c r="K298" s="6" t="s">
        <v>7</v>
      </c>
    </row>
    <row r="299" spans="1:11" ht="15.75" x14ac:dyDescent="0.25">
      <c r="A299" s="7">
        <v>289</v>
      </c>
      <c r="B299" s="11" t="s">
        <v>63</v>
      </c>
      <c r="C299" s="6">
        <f>SUM(D299:J299)</f>
        <v>0</v>
      </c>
      <c r="D299" s="6">
        <v>0</v>
      </c>
      <c r="E299" s="6">
        <v>0</v>
      </c>
      <c r="F299" s="6">
        <v>0</v>
      </c>
      <c r="G299" s="59">
        <f>G304+G316</f>
        <v>0</v>
      </c>
      <c r="H299" s="24">
        <f t="shared" si="145"/>
        <v>0</v>
      </c>
      <c r="I299" s="24">
        <f t="shared" si="145"/>
        <v>0</v>
      </c>
      <c r="J299" s="24">
        <f t="shared" si="145"/>
        <v>0</v>
      </c>
      <c r="K299" s="6" t="s">
        <v>7</v>
      </c>
    </row>
    <row r="300" spans="1:11" ht="15.75" x14ac:dyDescent="0.25">
      <c r="A300" s="7">
        <v>290</v>
      </c>
      <c r="B300" s="11" t="s">
        <v>10</v>
      </c>
      <c r="C300" s="6">
        <f>SUM(D300:J300)</f>
        <v>8037.0290000000005</v>
      </c>
      <c r="D300" s="6">
        <v>0</v>
      </c>
      <c r="E300" s="6">
        <v>2053.1999999999998</v>
      </c>
      <c r="F300" s="6">
        <v>4025.67</v>
      </c>
      <c r="G300" s="59">
        <f>G305+G317</f>
        <v>687.76</v>
      </c>
      <c r="H300" s="24">
        <f t="shared" si="145"/>
        <v>770.399</v>
      </c>
      <c r="I300" s="24">
        <f t="shared" si="145"/>
        <v>250</v>
      </c>
      <c r="J300" s="24">
        <f t="shared" si="145"/>
        <v>250</v>
      </c>
      <c r="K300" s="6" t="s">
        <v>7</v>
      </c>
    </row>
    <row r="301" spans="1:11" ht="15.75" x14ac:dyDescent="0.25">
      <c r="A301" s="7">
        <v>291</v>
      </c>
      <c r="B301" s="155" t="s">
        <v>87</v>
      </c>
      <c r="C301" s="156"/>
      <c r="D301" s="156"/>
      <c r="E301" s="156"/>
      <c r="F301" s="156"/>
      <c r="G301" s="156"/>
      <c r="H301" s="156"/>
      <c r="I301" s="156"/>
      <c r="J301" s="156"/>
      <c r="K301" s="5"/>
    </row>
    <row r="302" spans="1:11" ht="47.25" x14ac:dyDescent="0.25">
      <c r="A302" s="7">
        <v>292</v>
      </c>
      <c r="B302" s="44" t="s">
        <v>88</v>
      </c>
      <c r="C302" s="42">
        <f>SUM(D302:J302)</f>
        <v>5464.99</v>
      </c>
      <c r="D302" s="42">
        <v>0</v>
      </c>
      <c r="E302" s="42">
        <v>1777.32</v>
      </c>
      <c r="F302" s="42">
        <v>3687.67</v>
      </c>
      <c r="G302" s="61">
        <f>SUM(G303:G305)</f>
        <v>0</v>
      </c>
      <c r="H302" s="45">
        <f t="shared" ref="H302:J302" si="146">SUM(H303:H305)</f>
        <v>0</v>
      </c>
      <c r="I302" s="45">
        <f t="shared" si="146"/>
        <v>0</v>
      </c>
      <c r="J302" s="45">
        <f t="shared" si="146"/>
        <v>0</v>
      </c>
      <c r="K302" s="6" t="s">
        <v>7</v>
      </c>
    </row>
    <row r="303" spans="1:11" ht="15.75" x14ac:dyDescent="0.25">
      <c r="A303" s="7">
        <v>293</v>
      </c>
      <c r="B303" s="44" t="s">
        <v>12</v>
      </c>
      <c r="C303" s="42">
        <f>SUM(D303:J303)</f>
        <v>0</v>
      </c>
      <c r="D303" s="42">
        <v>0</v>
      </c>
      <c r="E303" s="42">
        <v>0</v>
      </c>
      <c r="F303" s="42">
        <v>0</v>
      </c>
      <c r="G303" s="61">
        <v>0</v>
      </c>
      <c r="H303" s="45">
        <v>0</v>
      </c>
      <c r="I303" s="45">
        <v>0</v>
      </c>
      <c r="J303" s="45">
        <v>0</v>
      </c>
      <c r="K303" s="6" t="s">
        <v>7</v>
      </c>
    </row>
    <row r="304" spans="1:11" ht="15.75" x14ac:dyDescent="0.25">
      <c r="A304" s="7">
        <v>294</v>
      </c>
      <c r="B304" s="44" t="s">
        <v>63</v>
      </c>
      <c r="C304" s="42">
        <f>SUM(D304:J304)</f>
        <v>0</v>
      </c>
      <c r="D304" s="42">
        <v>0</v>
      </c>
      <c r="E304" s="42">
        <v>0</v>
      </c>
      <c r="F304" s="42">
        <v>0</v>
      </c>
      <c r="G304" s="61">
        <v>0</v>
      </c>
      <c r="H304" s="45">
        <v>0</v>
      </c>
      <c r="I304" s="45">
        <v>0</v>
      </c>
      <c r="J304" s="45">
        <v>0</v>
      </c>
      <c r="K304" s="6" t="s">
        <v>7</v>
      </c>
    </row>
    <row r="305" spans="1:11" ht="15.75" x14ac:dyDescent="0.25">
      <c r="A305" s="7">
        <v>295</v>
      </c>
      <c r="B305" s="44" t="s">
        <v>10</v>
      </c>
      <c r="C305" s="42">
        <f>SUM(D305:J305)</f>
        <v>5464.99</v>
      </c>
      <c r="D305" s="42">
        <v>0</v>
      </c>
      <c r="E305" s="42">
        <v>1777.32</v>
      </c>
      <c r="F305" s="42">
        <v>3687.67</v>
      </c>
      <c r="G305" s="61">
        <f>G310</f>
        <v>0</v>
      </c>
      <c r="H305" s="45">
        <f t="shared" ref="H305:J305" si="147">H310</f>
        <v>0</v>
      </c>
      <c r="I305" s="45">
        <f t="shared" si="147"/>
        <v>0</v>
      </c>
      <c r="J305" s="45">
        <f t="shared" si="147"/>
        <v>0</v>
      </c>
      <c r="K305" s="6" t="s">
        <v>7</v>
      </c>
    </row>
    <row r="306" spans="1:11" ht="15.75" x14ac:dyDescent="0.25">
      <c r="A306" s="7">
        <v>296</v>
      </c>
      <c r="B306" s="158" t="s">
        <v>89</v>
      </c>
      <c r="C306" s="159"/>
      <c r="D306" s="159"/>
      <c r="E306" s="159"/>
      <c r="F306" s="159"/>
      <c r="G306" s="159"/>
      <c r="H306" s="159"/>
      <c r="I306" s="159"/>
      <c r="J306" s="159"/>
      <c r="K306" s="5"/>
    </row>
    <row r="307" spans="1:11" ht="63" x14ac:dyDescent="0.25">
      <c r="A307" s="7">
        <v>297</v>
      </c>
      <c r="B307" s="14" t="s">
        <v>90</v>
      </c>
      <c r="C307" s="6">
        <f t="shared" ref="C307:C312" si="148">SUM(D307:J307)</f>
        <v>5464.99</v>
      </c>
      <c r="D307" s="6">
        <v>0</v>
      </c>
      <c r="E307" s="6">
        <v>1777.32</v>
      </c>
      <c r="F307" s="6">
        <v>3687.67</v>
      </c>
      <c r="G307" s="59">
        <f>G308+G309+G310</f>
        <v>0</v>
      </c>
      <c r="H307" s="24">
        <f t="shared" ref="H307:J307" si="149">H308+H309+H310</f>
        <v>0</v>
      </c>
      <c r="I307" s="24">
        <f t="shared" si="149"/>
        <v>0</v>
      </c>
      <c r="J307" s="24">
        <f t="shared" si="149"/>
        <v>0</v>
      </c>
      <c r="K307" s="6" t="s">
        <v>7</v>
      </c>
    </row>
    <row r="308" spans="1:11" ht="15.75" x14ac:dyDescent="0.25">
      <c r="A308" s="7">
        <v>298</v>
      </c>
      <c r="B308" s="14" t="s">
        <v>12</v>
      </c>
      <c r="C308" s="6">
        <f t="shared" si="148"/>
        <v>0</v>
      </c>
      <c r="D308" s="6">
        <v>0</v>
      </c>
      <c r="E308" s="6">
        <v>0</v>
      </c>
      <c r="F308" s="6">
        <v>0</v>
      </c>
      <c r="G308" s="59">
        <v>0</v>
      </c>
      <c r="H308" s="24">
        <v>0</v>
      </c>
      <c r="I308" s="24">
        <v>0</v>
      </c>
      <c r="J308" s="24">
        <v>0</v>
      </c>
      <c r="K308" s="6" t="s">
        <v>7</v>
      </c>
    </row>
    <row r="309" spans="1:11" ht="15.75" x14ac:dyDescent="0.25">
      <c r="A309" s="7">
        <v>299</v>
      </c>
      <c r="B309" s="14" t="s">
        <v>63</v>
      </c>
      <c r="C309" s="6">
        <f t="shared" si="148"/>
        <v>0</v>
      </c>
      <c r="D309" s="6">
        <v>0</v>
      </c>
      <c r="E309" s="6">
        <v>0</v>
      </c>
      <c r="F309" s="6">
        <v>0</v>
      </c>
      <c r="G309" s="59">
        <v>0</v>
      </c>
      <c r="H309" s="24">
        <v>0</v>
      </c>
      <c r="I309" s="24">
        <v>0</v>
      </c>
      <c r="J309" s="24">
        <v>0</v>
      </c>
      <c r="K309" s="6" t="s">
        <v>7</v>
      </c>
    </row>
    <row r="310" spans="1:11" ht="15.75" x14ac:dyDescent="0.25">
      <c r="A310" s="7">
        <v>300</v>
      </c>
      <c r="B310" s="14" t="s">
        <v>25</v>
      </c>
      <c r="C310" s="6">
        <f t="shared" si="148"/>
        <v>5464.99</v>
      </c>
      <c r="D310" s="6">
        <v>0</v>
      </c>
      <c r="E310" s="6">
        <v>1777.32</v>
      </c>
      <c r="F310" s="6">
        <v>3687.67</v>
      </c>
      <c r="G310" s="59">
        <f>G312</f>
        <v>0</v>
      </c>
      <c r="H310" s="24">
        <f t="shared" ref="H310:J310" si="150">H312</f>
        <v>0</v>
      </c>
      <c r="I310" s="24">
        <f t="shared" si="150"/>
        <v>0</v>
      </c>
      <c r="J310" s="24">
        <f t="shared" si="150"/>
        <v>0</v>
      </c>
      <c r="K310" s="6" t="s">
        <v>7</v>
      </c>
    </row>
    <row r="311" spans="1:11" ht="78.75" x14ac:dyDescent="0.25">
      <c r="A311" s="7">
        <v>301</v>
      </c>
      <c r="B311" s="11" t="s">
        <v>179</v>
      </c>
      <c r="C311" s="6">
        <f t="shared" si="148"/>
        <v>5464.99</v>
      </c>
      <c r="D311" s="6">
        <v>0</v>
      </c>
      <c r="E311" s="6">
        <v>1777.32</v>
      </c>
      <c r="F311" s="6">
        <v>3687.67</v>
      </c>
      <c r="G311" s="59">
        <f>G312</f>
        <v>0</v>
      </c>
      <c r="H311" s="24">
        <f t="shared" ref="H311:J311" si="151">H312</f>
        <v>0</v>
      </c>
      <c r="I311" s="24">
        <f t="shared" si="151"/>
        <v>0</v>
      </c>
      <c r="J311" s="24">
        <f t="shared" si="151"/>
        <v>0</v>
      </c>
      <c r="K311" s="6" t="s">
        <v>180</v>
      </c>
    </row>
    <row r="312" spans="1:11" ht="15.75" x14ac:dyDescent="0.25">
      <c r="A312" s="7">
        <v>302</v>
      </c>
      <c r="B312" s="11" t="s">
        <v>10</v>
      </c>
      <c r="C312" s="6">
        <f t="shared" si="148"/>
        <v>5464.99</v>
      </c>
      <c r="D312" s="6">
        <v>0</v>
      </c>
      <c r="E312" s="6">
        <v>1777.32</v>
      </c>
      <c r="F312" s="6">
        <v>3687.67</v>
      </c>
      <c r="G312" s="69">
        <v>0</v>
      </c>
      <c r="H312" s="26">
        <v>0</v>
      </c>
      <c r="I312" s="26">
        <v>0</v>
      </c>
      <c r="J312" s="26">
        <v>0</v>
      </c>
      <c r="K312" s="6"/>
    </row>
    <row r="313" spans="1:11" ht="15.75" x14ac:dyDescent="0.25">
      <c r="A313" s="7">
        <v>303</v>
      </c>
      <c r="B313" s="145" t="s">
        <v>16</v>
      </c>
      <c r="C313" s="146"/>
      <c r="D313" s="146"/>
      <c r="E313" s="146"/>
      <c r="F313" s="146"/>
      <c r="G313" s="146"/>
      <c r="H313" s="146"/>
      <c r="I313" s="146"/>
      <c r="J313" s="146"/>
      <c r="K313" s="5"/>
    </row>
    <row r="314" spans="1:11" ht="31.5" x14ac:dyDescent="0.25">
      <c r="A314" s="7">
        <v>304</v>
      </c>
      <c r="B314" s="39" t="s">
        <v>103</v>
      </c>
      <c r="C314" s="37">
        <f t="shared" ref="C314:C321" si="152">SUM(D314:J314)</f>
        <v>3628.1389999999997</v>
      </c>
      <c r="D314" s="37">
        <v>0</v>
      </c>
      <c r="E314" s="37">
        <v>275.88</v>
      </c>
      <c r="F314" s="37">
        <v>1394.1</v>
      </c>
      <c r="G314" s="63">
        <f>G315+G316+G317</f>
        <v>687.76</v>
      </c>
      <c r="H314" s="40">
        <f t="shared" ref="H314:J314" si="153">H315+H316+H317</f>
        <v>770.399</v>
      </c>
      <c r="I314" s="40">
        <f t="shared" si="153"/>
        <v>250</v>
      </c>
      <c r="J314" s="40">
        <f t="shared" si="153"/>
        <v>250</v>
      </c>
      <c r="K314" s="6" t="s">
        <v>7</v>
      </c>
    </row>
    <row r="315" spans="1:11" ht="15.75" x14ac:dyDescent="0.25">
      <c r="A315" s="7">
        <v>305</v>
      </c>
      <c r="B315" s="39" t="s">
        <v>12</v>
      </c>
      <c r="C315" s="37">
        <f t="shared" si="152"/>
        <v>1056.0999999999999</v>
      </c>
      <c r="D315" s="37">
        <v>0</v>
      </c>
      <c r="E315" s="37">
        <v>0</v>
      </c>
      <c r="F315" s="37">
        <v>1056.0999999999999</v>
      </c>
      <c r="G315" s="63">
        <v>0</v>
      </c>
      <c r="H315" s="40">
        <v>0</v>
      </c>
      <c r="I315" s="40">
        <v>0</v>
      </c>
      <c r="J315" s="40">
        <v>0</v>
      </c>
      <c r="K315" s="6" t="s">
        <v>7</v>
      </c>
    </row>
    <row r="316" spans="1:11" ht="15.75" x14ac:dyDescent="0.25">
      <c r="A316" s="7">
        <v>306</v>
      </c>
      <c r="B316" s="39" t="s">
        <v>63</v>
      </c>
      <c r="C316" s="37">
        <f t="shared" si="152"/>
        <v>0</v>
      </c>
      <c r="D316" s="37">
        <v>0</v>
      </c>
      <c r="E316" s="37">
        <v>0</v>
      </c>
      <c r="F316" s="37">
        <v>0</v>
      </c>
      <c r="G316" s="63">
        <v>0</v>
      </c>
      <c r="H316" s="40">
        <v>0</v>
      </c>
      <c r="I316" s="40">
        <v>0</v>
      </c>
      <c r="J316" s="40">
        <v>0</v>
      </c>
      <c r="K316" s="6" t="s">
        <v>7</v>
      </c>
    </row>
    <row r="317" spans="1:11" ht="15.75" x14ac:dyDescent="0.25">
      <c r="A317" s="7">
        <v>307</v>
      </c>
      <c r="B317" s="39" t="s">
        <v>10</v>
      </c>
      <c r="C317" s="37">
        <f t="shared" si="152"/>
        <v>2572.0389999999998</v>
      </c>
      <c r="D317" s="37">
        <v>0</v>
      </c>
      <c r="E317" s="37">
        <v>275.88</v>
      </c>
      <c r="F317" s="37">
        <v>338</v>
      </c>
      <c r="G317" s="63">
        <f>G319+G321</f>
        <v>687.76</v>
      </c>
      <c r="H317" s="40">
        <f t="shared" ref="H317:J317" si="154">H319+H321</f>
        <v>770.399</v>
      </c>
      <c r="I317" s="40">
        <f t="shared" si="154"/>
        <v>250</v>
      </c>
      <c r="J317" s="40">
        <f t="shared" si="154"/>
        <v>250</v>
      </c>
      <c r="K317" s="6" t="s">
        <v>7</v>
      </c>
    </row>
    <row r="318" spans="1:11" ht="78.75" x14ac:dyDescent="0.25">
      <c r="A318" s="7">
        <v>308</v>
      </c>
      <c r="B318" s="11" t="s">
        <v>179</v>
      </c>
      <c r="C318" s="6">
        <f t="shared" si="152"/>
        <v>952.28899999999999</v>
      </c>
      <c r="D318" s="6">
        <v>0</v>
      </c>
      <c r="E318" s="6">
        <v>0</v>
      </c>
      <c r="F318" s="6">
        <v>0</v>
      </c>
      <c r="G318" s="59">
        <f>G319</f>
        <v>393.64</v>
      </c>
      <c r="H318" s="98">
        <f t="shared" ref="H318:J318" si="155">H319</f>
        <v>558.649</v>
      </c>
      <c r="I318" s="24">
        <f t="shared" si="155"/>
        <v>0</v>
      </c>
      <c r="J318" s="24">
        <f t="shared" si="155"/>
        <v>0</v>
      </c>
      <c r="K318" s="6" t="s">
        <v>180</v>
      </c>
    </row>
    <row r="319" spans="1:11" ht="15.75" x14ac:dyDescent="0.25">
      <c r="A319" s="7">
        <v>309</v>
      </c>
      <c r="B319" s="11" t="s">
        <v>10</v>
      </c>
      <c r="C319" s="6">
        <f t="shared" si="152"/>
        <v>952.28899999999999</v>
      </c>
      <c r="D319" s="6">
        <v>0</v>
      </c>
      <c r="E319" s="6">
        <v>0</v>
      </c>
      <c r="F319" s="6">
        <v>0</v>
      </c>
      <c r="G319" s="77">
        <v>393.64</v>
      </c>
      <c r="H319" s="98">
        <v>558.649</v>
      </c>
      <c r="I319" s="26">
        <v>0</v>
      </c>
      <c r="J319" s="26">
        <v>0</v>
      </c>
      <c r="K319" s="6"/>
    </row>
    <row r="320" spans="1:11" ht="78.75" x14ac:dyDescent="0.25">
      <c r="A320" s="7">
        <v>310</v>
      </c>
      <c r="B320" s="11" t="s">
        <v>184</v>
      </c>
      <c r="C320" s="6">
        <f t="shared" si="152"/>
        <v>1619.75</v>
      </c>
      <c r="D320" s="6">
        <v>0</v>
      </c>
      <c r="E320" s="6">
        <v>275.88</v>
      </c>
      <c r="F320" s="6">
        <v>338</v>
      </c>
      <c r="G320" s="59">
        <f>G321</f>
        <v>294.12</v>
      </c>
      <c r="H320" s="24">
        <f t="shared" ref="H320:J320" si="156">H321</f>
        <v>211.75</v>
      </c>
      <c r="I320" s="24">
        <f t="shared" si="156"/>
        <v>250</v>
      </c>
      <c r="J320" s="24">
        <f t="shared" si="156"/>
        <v>250</v>
      </c>
      <c r="K320" s="6" t="s">
        <v>185</v>
      </c>
    </row>
    <row r="321" spans="1:11" ht="15.75" x14ac:dyDescent="0.25">
      <c r="A321" s="7">
        <v>311</v>
      </c>
      <c r="B321" s="11" t="s">
        <v>10</v>
      </c>
      <c r="C321" s="6">
        <f t="shared" si="152"/>
        <v>1619.75</v>
      </c>
      <c r="D321" s="6">
        <v>0</v>
      </c>
      <c r="E321" s="6">
        <v>275.88</v>
      </c>
      <c r="F321" s="6">
        <v>338</v>
      </c>
      <c r="G321" s="77">
        <v>294.12</v>
      </c>
      <c r="H321" s="26">
        <v>211.75</v>
      </c>
      <c r="I321" s="26">
        <v>250</v>
      </c>
      <c r="J321" s="26">
        <v>250</v>
      </c>
      <c r="K321" s="13"/>
    </row>
    <row r="322" spans="1:11" ht="63" x14ac:dyDescent="0.25">
      <c r="A322" s="7">
        <v>312</v>
      </c>
      <c r="B322" s="11" t="s">
        <v>190</v>
      </c>
      <c r="C322" s="6">
        <f>SUM(D322:J322)</f>
        <v>1056.0999999999999</v>
      </c>
      <c r="D322" s="6">
        <v>0</v>
      </c>
      <c r="E322" s="6">
        <v>0</v>
      </c>
      <c r="F322" s="6">
        <v>1056.0999999999999</v>
      </c>
      <c r="G322" s="59">
        <v>0</v>
      </c>
      <c r="H322" s="24">
        <v>0</v>
      </c>
      <c r="I322" s="24">
        <v>0</v>
      </c>
      <c r="J322" s="24">
        <v>0</v>
      </c>
      <c r="K322" s="6" t="s">
        <v>191</v>
      </c>
    </row>
    <row r="323" spans="1:11" ht="15.75" x14ac:dyDescent="0.25">
      <c r="A323" s="7">
        <v>313</v>
      </c>
      <c r="B323" s="11" t="s">
        <v>12</v>
      </c>
      <c r="C323" s="6">
        <f>SUM(D323:J323)</f>
        <v>1056.0999999999999</v>
      </c>
      <c r="D323" s="6">
        <v>0</v>
      </c>
      <c r="E323" s="6">
        <v>0</v>
      </c>
      <c r="F323" s="6">
        <v>1056.0999999999999</v>
      </c>
      <c r="G323" s="59">
        <v>0</v>
      </c>
      <c r="H323" s="24">
        <v>0</v>
      </c>
      <c r="I323" s="24">
        <v>0</v>
      </c>
      <c r="J323" s="24">
        <v>0</v>
      </c>
      <c r="K323" s="6"/>
    </row>
    <row r="324" spans="1:11" ht="16.5" x14ac:dyDescent="0.3">
      <c r="A324" s="7">
        <v>314</v>
      </c>
      <c r="B324" s="161" t="s">
        <v>192</v>
      </c>
      <c r="C324" s="162"/>
      <c r="D324" s="162"/>
      <c r="E324" s="162"/>
      <c r="F324" s="162"/>
      <c r="G324" s="162"/>
      <c r="H324" s="162"/>
      <c r="I324" s="162"/>
      <c r="J324" s="162"/>
      <c r="K324" s="5"/>
    </row>
    <row r="325" spans="1:11" ht="31.5" x14ac:dyDescent="0.25">
      <c r="A325" s="7">
        <v>315</v>
      </c>
      <c r="B325" s="17" t="s">
        <v>193</v>
      </c>
      <c r="C325" s="6">
        <f>SUM(D325:J325)</f>
        <v>12311.8</v>
      </c>
      <c r="D325" s="6">
        <v>0</v>
      </c>
      <c r="E325" s="6">
        <v>827.3</v>
      </c>
      <c r="F325" s="6">
        <v>2900</v>
      </c>
      <c r="G325" s="59">
        <f>SUM(G326:G327)</f>
        <v>4084.5</v>
      </c>
      <c r="H325" s="24">
        <f t="shared" ref="H325:J325" si="157">SUM(H326:H327)</f>
        <v>3000</v>
      </c>
      <c r="I325" s="24">
        <f t="shared" si="157"/>
        <v>750</v>
      </c>
      <c r="J325" s="24">
        <f t="shared" si="157"/>
        <v>750</v>
      </c>
      <c r="K325" s="6" t="s">
        <v>7</v>
      </c>
    </row>
    <row r="326" spans="1:11" ht="15.75" x14ac:dyDescent="0.25">
      <c r="A326" s="7">
        <v>316</v>
      </c>
      <c r="B326" s="17" t="s">
        <v>63</v>
      </c>
      <c r="C326" s="6">
        <f>SUM(D326:J326)</f>
        <v>6831.8</v>
      </c>
      <c r="D326" s="6">
        <v>0</v>
      </c>
      <c r="E326" s="6">
        <v>347.3</v>
      </c>
      <c r="F326" s="6">
        <v>1900</v>
      </c>
      <c r="G326" s="59">
        <f>G330</f>
        <v>2584.5</v>
      </c>
      <c r="H326" s="24">
        <f t="shared" ref="H326:J327" si="158">H330</f>
        <v>2000</v>
      </c>
      <c r="I326" s="24">
        <f t="shared" si="158"/>
        <v>0</v>
      </c>
      <c r="J326" s="24">
        <f t="shared" si="158"/>
        <v>0</v>
      </c>
      <c r="K326" s="6" t="s">
        <v>7</v>
      </c>
    </row>
    <row r="327" spans="1:11" ht="15.75" x14ac:dyDescent="0.25">
      <c r="A327" s="7">
        <v>317</v>
      </c>
      <c r="B327" s="17" t="s">
        <v>25</v>
      </c>
      <c r="C327" s="6">
        <f>SUM(D327:J327)</f>
        <v>5480</v>
      </c>
      <c r="D327" s="6">
        <v>0</v>
      </c>
      <c r="E327" s="6">
        <v>480</v>
      </c>
      <c r="F327" s="6">
        <v>1000</v>
      </c>
      <c r="G327" s="59">
        <f>G331</f>
        <v>1500</v>
      </c>
      <c r="H327" s="24">
        <f t="shared" si="158"/>
        <v>1000</v>
      </c>
      <c r="I327" s="24">
        <f t="shared" si="158"/>
        <v>750</v>
      </c>
      <c r="J327" s="24">
        <f t="shared" si="158"/>
        <v>750</v>
      </c>
      <c r="K327" s="6" t="s">
        <v>7</v>
      </c>
    </row>
    <row r="328" spans="1:11" ht="15.75" x14ac:dyDescent="0.25">
      <c r="A328" s="7">
        <v>318</v>
      </c>
      <c r="B328" s="145" t="s">
        <v>16</v>
      </c>
      <c r="C328" s="146"/>
      <c r="D328" s="146"/>
      <c r="E328" s="146"/>
      <c r="F328" s="146"/>
      <c r="G328" s="146"/>
      <c r="H328" s="146"/>
      <c r="I328" s="146"/>
      <c r="J328" s="146"/>
      <c r="K328" s="6"/>
    </row>
    <row r="329" spans="1:11" ht="31.5" x14ac:dyDescent="0.25">
      <c r="A329" s="7">
        <v>319</v>
      </c>
      <c r="B329" s="46" t="s">
        <v>194</v>
      </c>
      <c r="C329" s="37">
        <f t="shared" ref="C329:C356" si="159">SUM(D329:J329)</f>
        <v>12311.8</v>
      </c>
      <c r="D329" s="37">
        <v>0</v>
      </c>
      <c r="E329" s="37">
        <v>827.3</v>
      </c>
      <c r="F329" s="37">
        <v>2900</v>
      </c>
      <c r="G329" s="63">
        <f>SUM(G330:G331)</f>
        <v>4084.5</v>
      </c>
      <c r="H329" s="40">
        <f t="shared" ref="H329:J329" si="160">SUM(H330:H331)</f>
        <v>3000</v>
      </c>
      <c r="I329" s="40">
        <f t="shared" si="160"/>
        <v>750</v>
      </c>
      <c r="J329" s="40">
        <f t="shared" si="160"/>
        <v>750</v>
      </c>
      <c r="K329" s="6" t="s">
        <v>7</v>
      </c>
    </row>
    <row r="330" spans="1:11" ht="15.75" x14ac:dyDescent="0.25">
      <c r="A330" s="7">
        <v>320</v>
      </c>
      <c r="B330" s="46" t="s">
        <v>63</v>
      </c>
      <c r="C330" s="37">
        <f t="shared" si="159"/>
        <v>6831.8</v>
      </c>
      <c r="D330" s="37">
        <v>0</v>
      </c>
      <c r="E330" s="37">
        <v>347.3</v>
      </c>
      <c r="F330" s="37">
        <v>1900</v>
      </c>
      <c r="G330" s="63">
        <f>G335</f>
        <v>2584.5</v>
      </c>
      <c r="H330" s="40">
        <f t="shared" ref="H330:J331" si="161">H335</f>
        <v>2000</v>
      </c>
      <c r="I330" s="40">
        <f t="shared" si="161"/>
        <v>0</v>
      </c>
      <c r="J330" s="40">
        <f t="shared" si="161"/>
        <v>0</v>
      </c>
      <c r="K330" s="6" t="s">
        <v>7</v>
      </c>
    </row>
    <row r="331" spans="1:11" ht="15.75" x14ac:dyDescent="0.25">
      <c r="A331" s="7">
        <v>321</v>
      </c>
      <c r="B331" s="46" t="s">
        <v>25</v>
      </c>
      <c r="C331" s="37">
        <f t="shared" si="159"/>
        <v>5480</v>
      </c>
      <c r="D331" s="37">
        <v>0</v>
      </c>
      <c r="E331" s="37">
        <v>480</v>
      </c>
      <c r="F331" s="37">
        <v>1000</v>
      </c>
      <c r="G331" s="63">
        <f>G336</f>
        <v>1500</v>
      </c>
      <c r="H331" s="40">
        <f t="shared" si="161"/>
        <v>1000</v>
      </c>
      <c r="I331" s="40">
        <f t="shared" si="161"/>
        <v>750</v>
      </c>
      <c r="J331" s="40">
        <f t="shared" si="161"/>
        <v>750</v>
      </c>
      <c r="K331" s="6" t="s">
        <v>7</v>
      </c>
    </row>
    <row r="332" spans="1:11" ht="63" x14ac:dyDescent="0.25">
      <c r="A332" s="7">
        <v>322</v>
      </c>
      <c r="B332" s="14" t="s">
        <v>195</v>
      </c>
      <c r="C332" s="6">
        <f t="shared" si="159"/>
        <v>480</v>
      </c>
      <c r="D332" s="6">
        <v>0</v>
      </c>
      <c r="E332" s="6">
        <v>480</v>
      </c>
      <c r="F332" s="12">
        <v>0</v>
      </c>
      <c r="G332" s="59">
        <v>0</v>
      </c>
      <c r="H332" s="24">
        <v>0</v>
      </c>
      <c r="I332" s="24">
        <v>0</v>
      </c>
      <c r="J332" s="24">
        <v>0</v>
      </c>
      <c r="K332" s="6" t="s">
        <v>196</v>
      </c>
    </row>
    <row r="333" spans="1:11" ht="15.75" x14ac:dyDescent="0.25">
      <c r="A333" s="7">
        <v>323</v>
      </c>
      <c r="B333" s="14" t="s">
        <v>10</v>
      </c>
      <c r="C333" s="6">
        <f t="shared" si="159"/>
        <v>480</v>
      </c>
      <c r="D333" s="6">
        <v>0</v>
      </c>
      <c r="E333" s="6">
        <v>480</v>
      </c>
      <c r="F333" s="12">
        <v>0</v>
      </c>
      <c r="G333" s="59">
        <v>0</v>
      </c>
      <c r="H333" s="24">
        <v>0</v>
      </c>
      <c r="I333" s="24">
        <v>0</v>
      </c>
      <c r="J333" s="24">
        <v>0</v>
      </c>
      <c r="K333" s="6"/>
    </row>
    <row r="334" spans="1:11" ht="126" x14ac:dyDescent="0.25">
      <c r="A334" s="7">
        <v>324</v>
      </c>
      <c r="B334" s="14" t="s">
        <v>197</v>
      </c>
      <c r="C334" s="6">
        <f t="shared" si="159"/>
        <v>11831.8</v>
      </c>
      <c r="D334" s="6">
        <v>0</v>
      </c>
      <c r="E334" s="6">
        <v>347.3</v>
      </c>
      <c r="F334" s="6">
        <v>2900</v>
      </c>
      <c r="G334" s="59">
        <f>SUM(G335:G336)</f>
        <v>4084.5</v>
      </c>
      <c r="H334" s="24">
        <f t="shared" ref="H334:J334" si="162">SUM(H335:H336)</f>
        <v>3000</v>
      </c>
      <c r="I334" s="24">
        <f t="shared" si="162"/>
        <v>750</v>
      </c>
      <c r="J334" s="24">
        <f t="shared" si="162"/>
        <v>750</v>
      </c>
      <c r="K334" s="6" t="s">
        <v>196</v>
      </c>
    </row>
    <row r="335" spans="1:11" ht="15.75" x14ac:dyDescent="0.25">
      <c r="A335" s="7">
        <v>325</v>
      </c>
      <c r="B335" s="14" t="s">
        <v>26</v>
      </c>
      <c r="C335" s="6">
        <f t="shared" si="159"/>
        <v>6831.8</v>
      </c>
      <c r="D335" s="6">
        <v>0</v>
      </c>
      <c r="E335" s="6">
        <v>347.3</v>
      </c>
      <c r="F335" s="6">
        <v>1900</v>
      </c>
      <c r="G335" s="59">
        <f>G353</f>
        <v>2584.5</v>
      </c>
      <c r="H335" s="24">
        <f t="shared" ref="H335:J335" si="163">H353</f>
        <v>2000</v>
      </c>
      <c r="I335" s="24">
        <f t="shared" si="163"/>
        <v>0</v>
      </c>
      <c r="J335" s="24">
        <f t="shared" si="163"/>
        <v>0</v>
      </c>
      <c r="K335" s="6"/>
    </row>
    <row r="336" spans="1:11" ht="15.75" x14ac:dyDescent="0.25">
      <c r="A336" s="7">
        <v>326</v>
      </c>
      <c r="B336" s="14" t="s">
        <v>25</v>
      </c>
      <c r="C336" s="6">
        <f t="shared" si="159"/>
        <v>5000</v>
      </c>
      <c r="D336" s="6">
        <f>D340+D348+D352+D356</f>
        <v>0</v>
      </c>
      <c r="E336" s="6">
        <v>0</v>
      </c>
      <c r="F336" s="6">
        <v>1000</v>
      </c>
      <c r="G336" s="69">
        <v>1500</v>
      </c>
      <c r="H336" s="26">
        <v>1000</v>
      </c>
      <c r="I336" s="26">
        <v>750</v>
      </c>
      <c r="J336" s="26">
        <v>750</v>
      </c>
      <c r="K336" s="6"/>
    </row>
    <row r="337" spans="1:11" ht="31.5" x14ac:dyDescent="0.25">
      <c r="A337" s="7">
        <v>327</v>
      </c>
      <c r="B337" s="17" t="s">
        <v>198</v>
      </c>
      <c r="C337" s="6">
        <f t="shared" si="159"/>
        <v>0</v>
      </c>
      <c r="D337" s="6"/>
      <c r="E337" s="6"/>
      <c r="F337" s="6"/>
      <c r="G337" s="59"/>
      <c r="H337" s="24"/>
      <c r="I337" s="24"/>
      <c r="J337" s="24"/>
      <c r="K337" s="6"/>
    </row>
    <row r="338" spans="1:11" ht="157.5" x14ac:dyDescent="0.25">
      <c r="A338" s="7">
        <v>328</v>
      </c>
      <c r="B338" s="17" t="s">
        <v>199</v>
      </c>
      <c r="C338" s="6">
        <f t="shared" si="159"/>
        <v>0</v>
      </c>
      <c r="D338" s="6"/>
      <c r="E338" s="6"/>
      <c r="F338" s="6"/>
      <c r="G338" s="59"/>
      <c r="H338" s="24"/>
      <c r="I338" s="24"/>
      <c r="J338" s="24"/>
      <c r="K338" s="6" t="s">
        <v>200</v>
      </c>
    </row>
    <row r="339" spans="1:11" ht="15.75" x14ac:dyDescent="0.25">
      <c r="A339" s="7">
        <v>329</v>
      </c>
      <c r="B339" s="17" t="s">
        <v>201</v>
      </c>
      <c r="C339" s="6">
        <f t="shared" si="159"/>
        <v>69.599999999999994</v>
      </c>
      <c r="D339" s="6">
        <f t="shared" ref="D339:J339" si="164">D340+D341</f>
        <v>0</v>
      </c>
      <c r="E339" s="6">
        <f t="shared" si="164"/>
        <v>69.599999999999994</v>
      </c>
      <c r="F339" s="6">
        <f t="shared" si="164"/>
        <v>0</v>
      </c>
      <c r="G339" s="59">
        <f t="shared" si="164"/>
        <v>0</v>
      </c>
      <c r="H339" s="24">
        <f t="shared" si="164"/>
        <v>0</v>
      </c>
      <c r="I339" s="24">
        <f t="shared" si="164"/>
        <v>0</v>
      </c>
      <c r="J339" s="24">
        <f t="shared" si="164"/>
        <v>0</v>
      </c>
      <c r="K339" s="6"/>
    </row>
    <row r="340" spans="1:11" ht="15.75" x14ac:dyDescent="0.25">
      <c r="A340" s="7">
        <v>330</v>
      </c>
      <c r="B340" s="17" t="s">
        <v>25</v>
      </c>
      <c r="C340" s="6">
        <f t="shared" si="159"/>
        <v>40</v>
      </c>
      <c r="D340" s="6">
        <v>0</v>
      </c>
      <c r="E340" s="6">
        <v>40</v>
      </c>
      <c r="F340" s="6">
        <v>0</v>
      </c>
      <c r="G340" s="59">
        <v>0</v>
      </c>
      <c r="H340" s="24">
        <v>0</v>
      </c>
      <c r="I340" s="24">
        <v>0</v>
      </c>
      <c r="J340" s="24">
        <v>0</v>
      </c>
      <c r="K340" s="6"/>
    </row>
    <row r="341" spans="1:11" ht="15.75" x14ac:dyDescent="0.25">
      <c r="A341" s="7">
        <v>331</v>
      </c>
      <c r="B341" s="17" t="s">
        <v>63</v>
      </c>
      <c r="C341" s="6">
        <f t="shared" si="159"/>
        <v>29.6</v>
      </c>
      <c r="D341" s="6">
        <v>0</v>
      </c>
      <c r="E341" s="6">
        <v>29.6</v>
      </c>
      <c r="F341" s="6">
        <v>0</v>
      </c>
      <c r="G341" s="59">
        <v>0</v>
      </c>
      <c r="H341" s="24">
        <v>0</v>
      </c>
      <c r="I341" s="24">
        <v>0</v>
      </c>
      <c r="J341" s="24">
        <v>0</v>
      </c>
      <c r="K341" s="6"/>
    </row>
    <row r="342" spans="1:11" ht="94.5" x14ac:dyDescent="0.25">
      <c r="A342" s="7">
        <v>332</v>
      </c>
      <c r="B342" s="17" t="s">
        <v>202</v>
      </c>
      <c r="C342" s="6">
        <f t="shared" si="159"/>
        <v>0</v>
      </c>
      <c r="D342" s="6"/>
      <c r="E342" s="6"/>
      <c r="F342" s="6"/>
      <c r="G342" s="59"/>
      <c r="H342" s="24"/>
      <c r="I342" s="24"/>
      <c r="J342" s="24"/>
      <c r="K342" s="6" t="s">
        <v>203</v>
      </c>
    </row>
    <row r="343" spans="1:11" ht="15.75" x14ac:dyDescent="0.25">
      <c r="A343" s="7">
        <v>333</v>
      </c>
      <c r="B343" s="17" t="s">
        <v>201</v>
      </c>
      <c r="C343" s="6">
        <f t="shared" si="159"/>
        <v>278.2</v>
      </c>
      <c r="D343" s="6">
        <f t="shared" ref="D343:J343" si="165">D344+D345</f>
        <v>0</v>
      </c>
      <c r="E343" s="6">
        <f t="shared" si="165"/>
        <v>278.2</v>
      </c>
      <c r="F343" s="6">
        <f t="shared" si="165"/>
        <v>0</v>
      </c>
      <c r="G343" s="59">
        <f t="shared" si="165"/>
        <v>0</v>
      </c>
      <c r="H343" s="24">
        <f t="shared" si="165"/>
        <v>0</v>
      </c>
      <c r="I343" s="24">
        <f t="shared" si="165"/>
        <v>0</v>
      </c>
      <c r="J343" s="24">
        <f t="shared" si="165"/>
        <v>0</v>
      </c>
      <c r="K343" s="6"/>
    </row>
    <row r="344" spans="1:11" ht="15.75" x14ac:dyDescent="0.25">
      <c r="A344" s="7">
        <v>334</v>
      </c>
      <c r="B344" s="17" t="s">
        <v>25</v>
      </c>
      <c r="C344" s="6">
        <f t="shared" si="159"/>
        <v>160</v>
      </c>
      <c r="D344" s="6">
        <v>0</v>
      </c>
      <c r="E344" s="6">
        <v>160</v>
      </c>
      <c r="F344" s="6">
        <v>0</v>
      </c>
      <c r="G344" s="59">
        <v>0</v>
      </c>
      <c r="H344" s="24">
        <v>0</v>
      </c>
      <c r="I344" s="24">
        <v>0</v>
      </c>
      <c r="J344" s="24">
        <v>0</v>
      </c>
      <c r="K344" s="6"/>
    </row>
    <row r="345" spans="1:11" ht="15.75" x14ac:dyDescent="0.25">
      <c r="A345" s="7">
        <v>335</v>
      </c>
      <c r="B345" s="17" t="s">
        <v>63</v>
      </c>
      <c r="C345" s="6">
        <f t="shared" si="159"/>
        <v>118.2</v>
      </c>
      <c r="D345" s="6">
        <v>0</v>
      </c>
      <c r="E345" s="6">
        <v>118.2</v>
      </c>
      <c r="F345" s="6">
        <v>0</v>
      </c>
      <c r="G345" s="59">
        <v>0</v>
      </c>
      <c r="H345" s="24">
        <v>0</v>
      </c>
      <c r="I345" s="24">
        <v>0</v>
      </c>
      <c r="J345" s="24">
        <v>0</v>
      </c>
      <c r="K345" s="6"/>
    </row>
    <row r="346" spans="1:11" ht="126" x14ac:dyDescent="0.25">
      <c r="A346" s="7">
        <v>336</v>
      </c>
      <c r="B346" s="17" t="s">
        <v>204</v>
      </c>
      <c r="C346" s="6">
        <f t="shared" si="159"/>
        <v>0</v>
      </c>
      <c r="D346" s="6"/>
      <c r="E346" s="6"/>
      <c r="F346" s="6"/>
      <c r="G346" s="59"/>
      <c r="H346" s="24"/>
      <c r="I346" s="24"/>
      <c r="J346" s="24"/>
      <c r="K346" s="6" t="s">
        <v>203</v>
      </c>
    </row>
    <row r="347" spans="1:11" ht="15.75" x14ac:dyDescent="0.25">
      <c r="A347" s="7">
        <v>337</v>
      </c>
      <c r="B347" s="17" t="s">
        <v>201</v>
      </c>
      <c r="C347" s="6">
        <f t="shared" si="159"/>
        <v>69.599999999999994</v>
      </c>
      <c r="D347" s="6">
        <f t="shared" ref="D347:J347" si="166">D348+D349</f>
        <v>0</v>
      </c>
      <c r="E347" s="6">
        <f t="shared" si="166"/>
        <v>69.599999999999994</v>
      </c>
      <c r="F347" s="6">
        <f t="shared" si="166"/>
        <v>0</v>
      </c>
      <c r="G347" s="59">
        <f t="shared" si="166"/>
        <v>0</v>
      </c>
      <c r="H347" s="24">
        <f t="shared" si="166"/>
        <v>0</v>
      </c>
      <c r="I347" s="24">
        <f t="shared" si="166"/>
        <v>0</v>
      </c>
      <c r="J347" s="24">
        <f t="shared" si="166"/>
        <v>0</v>
      </c>
      <c r="K347" s="6"/>
    </row>
    <row r="348" spans="1:11" ht="15.75" x14ac:dyDescent="0.25">
      <c r="A348" s="7">
        <v>338</v>
      </c>
      <c r="B348" s="17" t="s">
        <v>25</v>
      </c>
      <c r="C348" s="6">
        <f t="shared" si="159"/>
        <v>40</v>
      </c>
      <c r="D348" s="6">
        <v>0</v>
      </c>
      <c r="E348" s="6">
        <v>40</v>
      </c>
      <c r="F348" s="6">
        <v>0</v>
      </c>
      <c r="G348" s="59">
        <v>0</v>
      </c>
      <c r="H348" s="24">
        <v>0</v>
      </c>
      <c r="I348" s="24">
        <v>0</v>
      </c>
      <c r="J348" s="24">
        <v>0</v>
      </c>
      <c r="K348" s="6"/>
    </row>
    <row r="349" spans="1:11" ht="15.75" x14ac:dyDescent="0.25">
      <c r="A349" s="7">
        <v>339</v>
      </c>
      <c r="B349" s="17" t="s">
        <v>63</v>
      </c>
      <c r="C349" s="6">
        <f t="shared" si="159"/>
        <v>29.6</v>
      </c>
      <c r="D349" s="6">
        <v>0</v>
      </c>
      <c r="E349" s="6">
        <v>29.6</v>
      </c>
      <c r="F349" s="6">
        <v>0</v>
      </c>
      <c r="G349" s="59">
        <v>0</v>
      </c>
      <c r="H349" s="24">
        <v>0</v>
      </c>
      <c r="I349" s="24">
        <v>0</v>
      </c>
      <c r="J349" s="24">
        <v>0</v>
      </c>
      <c r="K349" s="6"/>
    </row>
    <row r="350" spans="1:11" ht="47.25" x14ac:dyDescent="0.25">
      <c r="A350" s="7">
        <v>340</v>
      </c>
      <c r="B350" s="17" t="s">
        <v>205</v>
      </c>
      <c r="C350" s="6">
        <f t="shared" si="159"/>
        <v>0</v>
      </c>
      <c r="D350" s="18"/>
      <c r="E350" s="6"/>
      <c r="F350" s="6"/>
      <c r="G350" s="59"/>
      <c r="H350" s="24"/>
      <c r="I350" s="24"/>
      <c r="J350" s="24"/>
      <c r="K350" s="6" t="s">
        <v>206</v>
      </c>
    </row>
    <row r="351" spans="1:11" ht="15.75" x14ac:dyDescent="0.25">
      <c r="A351" s="7">
        <v>341</v>
      </c>
      <c r="B351" s="17" t="s">
        <v>207</v>
      </c>
      <c r="C351" s="6">
        <f t="shared" si="159"/>
        <v>11884.4</v>
      </c>
      <c r="D351" s="6">
        <f t="shared" ref="D351:F351" si="167">D352+D353</f>
        <v>0</v>
      </c>
      <c r="E351" s="6">
        <f t="shared" si="167"/>
        <v>399.9</v>
      </c>
      <c r="F351" s="6">
        <f t="shared" si="167"/>
        <v>2900</v>
      </c>
      <c r="G351" s="59">
        <f>SUM(G352:G353)</f>
        <v>4084.5</v>
      </c>
      <c r="H351" s="98">
        <f t="shared" ref="H351:J351" si="168">SUM(H352:H353)</f>
        <v>3000</v>
      </c>
      <c r="I351" s="26">
        <f t="shared" si="168"/>
        <v>750</v>
      </c>
      <c r="J351" s="26">
        <f t="shared" si="168"/>
        <v>750</v>
      </c>
      <c r="K351" s="6"/>
    </row>
    <row r="352" spans="1:11" ht="15.75" x14ac:dyDescent="0.25">
      <c r="A352" s="7">
        <v>342</v>
      </c>
      <c r="B352" s="17" t="s">
        <v>25</v>
      </c>
      <c r="C352" s="6">
        <f t="shared" si="159"/>
        <v>5230</v>
      </c>
      <c r="D352" s="6">
        <v>0</v>
      </c>
      <c r="E352" s="6">
        <v>230</v>
      </c>
      <c r="F352" s="6">
        <v>1000</v>
      </c>
      <c r="G352" s="59">
        <v>1500</v>
      </c>
      <c r="H352" s="26">
        <v>1000</v>
      </c>
      <c r="I352" s="26">
        <v>750</v>
      </c>
      <c r="J352" s="26">
        <v>750</v>
      </c>
      <c r="K352" s="6"/>
    </row>
    <row r="353" spans="1:11" ht="15.75" x14ac:dyDescent="0.25">
      <c r="A353" s="7">
        <v>343</v>
      </c>
      <c r="B353" s="17" t="s">
        <v>63</v>
      </c>
      <c r="C353" s="6">
        <f t="shared" si="159"/>
        <v>6654.4</v>
      </c>
      <c r="D353" s="6">
        <v>0</v>
      </c>
      <c r="E353" s="6">
        <v>169.9</v>
      </c>
      <c r="F353" s="6">
        <v>1900</v>
      </c>
      <c r="G353" s="69">
        <v>2584.5</v>
      </c>
      <c r="H353" s="98">
        <v>2000</v>
      </c>
      <c r="I353" s="26">
        <v>0</v>
      </c>
      <c r="J353" s="26">
        <v>0</v>
      </c>
      <c r="K353" s="6"/>
    </row>
    <row r="354" spans="1:11" ht="47.25" x14ac:dyDescent="0.25">
      <c r="A354" s="7">
        <v>344</v>
      </c>
      <c r="B354" s="19" t="s">
        <v>208</v>
      </c>
      <c r="C354" s="6">
        <f t="shared" si="159"/>
        <v>0</v>
      </c>
      <c r="D354" s="20"/>
      <c r="E354" s="20"/>
      <c r="F354" s="20"/>
      <c r="G354" s="72"/>
      <c r="H354" s="28"/>
      <c r="I354" s="28"/>
      <c r="J354" s="28"/>
      <c r="K354" s="6" t="s">
        <v>209</v>
      </c>
    </row>
    <row r="355" spans="1:11" ht="15.75" x14ac:dyDescent="0.25">
      <c r="A355" s="7">
        <v>345</v>
      </c>
      <c r="B355" s="17" t="s">
        <v>210</v>
      </c>
      <c r="C355" s="6">
        <f t="shared" si="159"/>
        <v>10</v>
      </c>
      <c r="D355" s="6">
        <f t="shared" ref="D355:F355" si="169">D356</f>
        <v>0</v>
      </c>
      <c r="E355" s="6">
        <f t="shared" si="169"/>
        <v>10</v>
      </c>
      <c r="F355" s="6">
        <f t="shared" si="169"/>
        <v>0</v>
      </c>
      <c r="G355" s="59">
        <f>G356</f>
        <v>0</v>
      </c>
      <c r="H355" s="24">
        <f t="shared" ref="H355:J355" si="170">H356</f>
        <v>0</v>
      </c>
      <c r="I355" s="24">
        <f t="shared" si="170"/>
        <v>0</v>
      </c>
      <c r="J355" s="24">
        <f t="shared" si="170"/>
        <v>0</v>
      </c>
      <c r="K355" s="6"/>
    </row>
    <row r="356" spans="1:11" ht="15.75" x14ac:dyDescent="0.25">
      <c r="A356" s="7">
        <v>346</v>
      </c>
      <c r="B356" s="14" t="s">
        <v>10</v>
      </c>
      <c r="C356" s="6">
        <f t="shared" si="159"/>
        <v>10</v>
      </c>
      <c r="D356" s="6">
        <v>0</v>
      </c>
      <c r="E356" s="6">
        <v>10</v>
      </c>
      <c r="F356" s="6">
        <v>0</v>
      </c>
      <c r="G356" s="59">
        <v>0</v>
      </c>
      <c r="H356" s="24">
        <v>0</v>
      </c>
      <c r="I356" s="24">
        <v>0</v>
      </c>
      <c r="J356" s="24">
        <v>0</v>
      </c>
      <c r="K356" s="6"/>
    </row>
    <row r="357" spans="1:11" ht="15.75" x14ac:dyDescent="0.25">
      <c r="A357" s="7">
        <v>347</v>
      </c>
      <c r="B357" s="152" t="s">
        <v>211</v>
      </c>
      <c r="C357" s="153"/>
      <c r="D357" s="153"/>
      <c r="E357" s="153"/>
      <c r="F357" s="153"/>
      <c r="G357" s="153"/>
      <c r="H357" s="153"/>
      <c r="I357" s="153"/>
      <c r="J357" s="153"/>
      <c r="K357" s="5"/>
    </row>
    <row r="358" spans="1:11" ht="31.5" x14ac:dyDescent="0.25">
      <c r="A358" s="7">
        <v>348</v>
      </c>
      <c r="B358" s="11" t="s">
        <v>15</v>
      </c>
      <c r="C358" s="6">
        <v>6600.91</v>
      </c>
      <c r="D358" s="6">
        <v>0</v>
      </c>
      <c r="E358" s="6">
        <v>6600.91</v>
      </c>
      <c r="F358" s="6">
        <v>0</v>
      </c>
      <c r="G358" s="59">
        <v>0</v>
      </c>
      <c r="H358" s="24">
        <v>0</v>
      </c>
      <c r="I358" s="24">
        <v>0</v>
      </c>
      <c r="J358" s="24">
        <v>0</v>
      </c>
      <c r="K358" s="6" t="s">
        <v>7</v>
      </c>
    </row>
    <row r="359" spans="1:11" ht="15.75" x14ac:dyDescent="0.25">
      <c r="A359" s="7">
        <v>349</v>
      </c>
      <c r="B359" s="11" t="s">
        <v>9</v>
      </c>
      <c r="C359" s="15">
        <v>4991.7</v>
      </c>
      <c r="D359" s="15">
        <v>0</v>
      </c>
      <c r="E359" s="15">
        <v>4991.7</v>
      </c>
      <c r="F359" s="15">
        <v>0</v>
      </c>
      <c r="G359" s="70">
        <v>0</v>
      </c>
      <c r="H359" s="27">
        <v>0</v>
      </c>
      <c r="I359" s="27">
        <v>0</v>
      </c>
      <c r="J359" s="27">
        <v>0</v>
      </c>
      <c r="K359" s="6" t="s">
        <v>7</v>
      </c>
    </row>
    <row r="360" spans="1:11" ht="15.75" x14ac:dyDescent="0.25">
      <c r="A360" s="7">
        <v>350</v>
      </c>
      <c r="B360" s="11" t="s">
        <v>10</v>
      </c>
      <c r="C360" s="15">
        <v>1609.21</v>
      </c>
      <c r="D360" s="15">
        <v>0</v>
      </c>
      <c r="E360" s="15">
        <v>1609.21</v>
      </c>
      <c r="F360" s="15">
        <v>0</v>
      </c>
      <c r="G360" s="70">
        <v>0</v>
      </c>
      <c r="H360" s="27">
        <v>0</v>
      </c>
      <c r="I360" s="27">
        <v>0</v>
      </c>
      <c r="J360" s="27">
        <v>0</v>
      </c>
      <c r="K360" s="6" t="s">
        <v>7</v>
      </c>
    </row>
    <row r="361" spans="1:11" ht="15.75" x14ac:dyDescent="0.25">
      <c r="A361" s="7">
        <v>351</v>
      </c>
      <c r="B361" s="145" t="s">
        <v>16</v>
      </c>
      <c r="C361" s="146"/>
      <c r="D361" s="146"/>
      <c r="E361" s="146"/>
      <c r="F361" s="146"/>
      <c r="G361" s="146"/>
      <c r="H361" s="146"/>
      <c r="I361" s="146"/>
      <c r="J361" s="146"/>
      <c r="K361" s="5"/>
    </row>
    <row r="362" spans="1:11" ht="31.5" x14ac:dyDescent="0.25">
      <c r="A362" s="7">
        <v>352</v>
      </c>
      <c r="B362" s="39" t="s">
        <v>45</v>
      </c>
      <c r="C362" s="47">
        <v>6600.91</v>
      </c>
      <c r="D362" s="47">
        <v>0</v>
      </c>
      <c r="E362" s="47">
        <v>6600.91</v>
      </c>
      <c r="F362" s="47">
        <v>0</v>
      </c>
      <c r="G362" s="73">
        <v>0</v>
      </c>
      <c r="H362" s="48">
        <v>0</v>
      </c>
      <c r="I362" s="48">
        <v>0</v>
      </c>
      <c r="J362" s="48">
        <v>0</v>
      </c>
      <c r="K362" s="6" t="s">
        <v>7</v>
      </c>
    </row>
    <row r="363" spans="1:11" ht="15.75" x14ac:dyDescent="0.25">
      <c r="A363" s="7">
        <v>353</v>
      </c>
      <c r="B363" s="39" t="s">
        <v>9</v>
      </c>
      <c r="C363" s="47">
        <v>4991.7</v>
      </c>
      <c r="D363" s="47">
        <v>0</v>
      </c>
      <c r="E363" s="47">
        <v>4991.7</v>
      </c>
      <c r="F363" s="47">
        <v>0</v>
      </c>
      <c r="G363" s="73">
        <v>0</v>
      </c>
      <c r="H363" s="48">
        <v>0</v>
      </c>
      <c r="I363" s="48">
        <v>0</v>
      </c>
      <c r="J363" s="48">
        <v>0</v>
      </c>
      <c r="K363" s="6" t="s">
        <v>7</v>
      </c>
    </row>
    <row r="364" spans="1:11" ht="15.75" x14ac:dyDescent="0.25">
      <c r="A364" s="7">
        <v>354</v>
      </c>
      <c r="B364" s="39" t="s">
        <v>10</v>
      </c>
      <c r="C364" s="47">
        <v>1609.21</v>
      </c>
      <c r="D364" s="47">
        <v>0</v>
      </c>
      <c r="E364" s="47">
        <v>1609.21</v>
      </c>
      <c r="F364" s="47">
        <v>0</v>
      </c>
      <c r="G364" s="73">
        <v>0</v>
      </c>
      <c r="H364" s="48">
        <v>0</v>
      </c>
      <c r="I364" s="48">
        <v>0</v>
      </c>
      <c r="J364" s="48">
        <v>0</v>
      </c>
      <c r="K364" s="6" t="s">
        <v>7</v>
      </c>
    </row>
    <row r="365" spans="1:11" ht="141.75" x14ac:dyDescent="0.25">
      <c r="A365" s="7">
        <v>355</v>
      </c>
      <c r="B365" s="11" t="s">
        <v>212</v>
      </c>
      <c r="C365" s="6">
        <v>1609.21</v>
      </c>
      <c r="D365" s="6">
        <v>0</v>
      </c>
      <c r="E365" s="6">
        <v>1609.21</v>
      </c>
      <c r="F365" s="6">
        <v>0</v>
      </c>
      <c r="G365" s="59">
        <v>0</v>
      </c>
      <c r="H365" s="24">
        <v>0</v>
      </c>
      <c r="I365" s="24">
        <v>0</v>
      </c>
      <c r="J365" s="24">
        <v>0</v>
      </c>
      <c r="K365" s="6" t="s">
        <v>213</v>
      </c>
    </row>
    <row r="366" spans="1:11" ht="15.75" x14ac:dyDescent="0.25">
      <c r="A366" s="7">
        <v>356</v>
      </c>
      <c r="B366" s="11" t="s">
        <v>10</v>
      </c>
      <c r="C366" s="6">
        <v>1609.21</v>
      </c>
      <c r="D366" s="6">
        <v>0</v>
      </c>
      <c r="E366" s="6">
        <v>1609.21</v>
      </c>
      <c r="F366" s="6">
        <v>0</v>
      </c>
      <c r="G366" s="59">
        <v>0</v>
      </c>
      <c r="H366" s="24">
        <v>0</v>
      </c>
      <c r="I366" s="24">
        <v>0</v>
      </c>
      <c r="J366" s="24">
        <v>0</v>
      </c>
      <c r="K366" s="6"/>
    </row>
    <row r="367" spans="1:11" ht="126" x14ac:dyDescent="0.25">
      <c r="A367" s="7">
        <v>357</v>
      </c>
      <c r="B367" s="11" t="s">
        <v>214</v>
      </c>
      <c r="C367" s="6">
        <v>4991.7</v>
      </c>
      <c r="D367" s="6">
        <v>0</v>
      </c>
      <c r="E367" s="6">
        <v>4991.7</v>
      </c>
      <c r="F367" s="6">
        <v>0</v>
      </c>
      <c r="G367" s="59">
        <v>0</v>
      </c>
      <c r="H367" s="24">
        <v>0</v>
      </c>
      <c r="I367" s="24">
        <v>0</v>
      </c>
      <c r="J367" s="24">
        <v>0</v>
      </c>
      <c r="K367" s="6" t="s">
        <v>213</v>
      </c>
    </row>
    <row r="368" spans="1:11" ht="15.75" x14ac:dyDescent="0.25">
      <c r="A368" s="7">
        <v>358</v>
      </c>
      <c r="B368" s="21" t="s">
        <v>63</v>
      </c>
      <c r="C368" s="6">
        <v>4991.7</v>
      </c>
      <c r="D368" s="6">
        <v>0</v>
      </c>
      <c r="E368" s="6">
        <v>4991.7</v>
      </c>
      <c r="F368" s="20">
        <v>0</v>
      </c>
      <c r="G368" s="72">
        <v>0</v>
      </c>
      <c r="H368" s="28">
        <v>0</v>
      </c>
      <c r="I368" s="28">
        <v>0</v>
      </c>
      <c r="J368" s="28">
        <v>0</v>
      </c>
      <c r="K368" s="6"/>
    </row>
    <row r="369" spans="1:11" ht="15.75" x14ac:dyDescent="0.25">
      <c r="A369" s="7">
        <v>359</v>
      </c>
      <c r="B369" s="152" t="s">
        <v>215</v>
      </c>
      <c r="C369" s="153"/>
      <c r="D369" s="153"/>
      <c r="E369" s="153"/>
      <c r="F369" s="153"/>
      <c r="G369" s="153"/>
      <c r="H369" s="153"/>
      <c r="I369" s="153"/>
      <c r="J369" s="153"/>
      <c r="K369" s="5"/>
    </row>
    <row r="370" spans="1:11" ht="31.5" x14ac:dyDescent="0.25">
      <c r="A370" s="7">
        <v>360</v>
      </c>
      <c r="B370" s="11" t="s">
        <v>43</v>
      </c>
      <c r="C370" s="6">
        <f>SUM(D370:J370)</f>
        <v>11820.112000000001</v>
      </c>
      <c r="D370" s="6">
        <v>0</v>
      </c>
      <c r="E370" s="6">
        <v>3039.49</v>
      </c>
      <c r="F370" s="6">
        <v>3112.78</v>
      </c>
      <c r="G370" s="59">
        <f>SUM(G371:G373)</f>
        <v>1827.8419999999999</v>
      </c>
      <c r="H370" s="24">
        <f t="shared" ref="H370:J370" si="171">SUM(H371:H373)</f>
        <v>1280</v>
      </c>
      <c r="I370" s="24">
        <f t="shared" si="171"/>
        <v>1280</v>
      </c>
      <c r="J370" s="24">
        <f t="shared" si="171"/>
        <v>1280</v>
      </c>
      <c r="K370" s="6" t="s">
        <v>7</v>
      </c>
    </row>
    <row r="371" spans="1:11" ht="15.75" x14ac:dyDescent="0.25">
      <c r="A371" s="7">
        <v>361</v>
      </c>
      <c r="B371" s="11" t="s">
        <v>44</v>
      </c>
      <c r="C371" s="6">
        <f>SUM(D371:J371)</f>
        <v>1215.0999999999999</v>
      </c>
      <c r="D371" s="6">
        <v>0</v>
      </c>
      <c r="E371" s="6">
        <v>460.8</v>
      </c>
      <c r="F371" s="6">
        <v>754.3</v>
      </c>
      <c r="G371" s="59">
        <v>0</v>
      </c>
      <c r="H371" s="24">
        <v>0</v>
      </c>
      <c r="I371" s="24">
        <v>0</v>
      </c>
      <c r="J371" s="24">
        <v>0</v>
      </c>
      <c r="K371" s="6" t="s">
        <v>7</v>
      </c>
    </row>
    <row r="372" spans="1:11" ht="15.75" x14ac:dyDescent="0.25">
      <c r="A372" s="7">
        <v>362</v>
      </c>
      <c r="B372" s="11" t="s">
        <v>9</v>
      </c>
      <c r="C372" s="6">
        <f>SUM(D372:J372)</f>
        <v>3754.8999999999996</v>
      </c>
      <c r="D372" s="6">
        <v>0</v>
      </c>
      <c r="E372" s="6">
        <v>1528.3</v>
      </c>
      <c r="F372" s="6">
        <v>793.3</v>
      </c>
      <c r="G372" s="59">
        <f>G377</f>
        <v>1433.3</v>
      </c>
      <c r="H372" s="24">
        <f t="shared" ref="H372:J373" si="172">H377</f>
        <v>0</v>
      </c>
      <c r="I372" s="24">
        <f t="shared" si="172"/>
        <v>0</v>
      </c>
      <c r="J372" s="24">
        <f t="shared" si="172"/>
        <v>0</v>
      </c>
      <c r="K372" s="6" t="s">
        <v>7</v>
      </c>
    </row>
    <row r="373" spans="1:11" ht="15.75" x14ac:dyDescent="0.25">
      <c r="A373" s="7">
        <v>363</v>
      </c>
      <c r="B373" s="11" t="s">
        <v>10</v>
      </c>
      <c r="C373" s="6">
        <f>SUM(D373:J373)</f>
        <v>6850.1120000000001</v>
      </c>
      <c r="D373" s="6">
        <v>0</v>
      </c>
      <c r="E373" s="6">
        <v>1050.3900000000001</v>
      </c>
      <c r="F373" s="6">
        <v>1565.18</v>
      </c>
      <c r="G373" s="59">
        <f>G378</f>
        <v>394.54199999999997</v>
      </c>
      <c r="H373" s="24">
        <f t="shared" si="172"/>
        <v>1280</v>
      </c>
      <c r="I373" s="24">
        <f t="shared" si="172"/>
        <v>1280</v>
      </c>
      <c r="J373" s="24">
        <f t="shared" si="172"/>
        <v>1280</v>
      </c>
      <c r="K373" s="6" t="s">
        <v>7</v>
      </c>
    </row>
    <row r="374" spans="1:11" ht="15.75" x14ac:dyDescent="0.25">
      <c r="A374" s="7">
        <v>364</v>
      </c>
      <c r="B374" s="145" t="s">
        <v>16</v>
      </c>
      <c r="C374" s="146"/>
      <c r="D374" s="146"/>
      <c r="E374" s="146"/>
      <c r="F374" s="146"/>
      <c r="G374" s="146"/>
      <c r="H374" s="146"/>
      <c r="I374" s="146"/>
      <c r="J374" s="146"/>
      <c r="K374" s="5"/>
    </row>
    <row r="375" spans="1:11" ht="31.5" x14ac:dyDescent="0.25">
      <c r="A375" s="7">
        <v>365</v>
      </c>
      <c r="B375" s="39" t="s">
        <v>45</v>
      </c>
      <c r="C375" s="37">
        <f t="shared" ref="C375:C384" si="173">SUM(D375:J375)</f>
        <v>11820.112000000001</v>
      </c>
      <c r="D375" s="37">
        <v>0</v>
      </c>
      <c r="E375" s="37">
        <v>3039.49</v>
      </c>
      <c r="F375" s="37">
        <v>3112.78</v>
      </c>
      <c r="G375" s="63">
        <f>SUM(G376:G378)</f>
        <v>1827.8419999999999</v>
      </c>
      <c r="H375" s="40">
        <f t="shared" ref="H375:J375" si="174">SUM(H376:H378)</f>
        <v>1280</v>
      </c>
      <c r="I375" s="40">
        <f t="shared" si="174"/>
        <v>1280</v>
      </c>
      <c r="J375" s="40">
        <f t="shared" si="174"/>
        <v>1280</v>
      </c>
      <c r="K375" s="6" t="s">
        <v>7</v>
      </c>
    </row>
    <row r="376" spans="1:11" ht="15.75" x14ac:dyDescent="0.25">
      <c r="A376" s="7">
        <v>366</v>
      </c>
      <c r="B376" s="39" t="s">
        <v>44</v>
      </c>
      <c r="C376" s="37">
        <f t="shared" si="173"/>
        <v>1215.0999999999999</v>
      </c>
      <c r="D376" s="37">
        <v>0</v>
      </c>
      <c r="E376" s="37">
        <v>460.8</v>
      </c>
      <c r="F376" s="37">
        <v>754.3</v>
      </c>
      <c r="G376" s="63">
        <v>0</v>
      </c>
      <c r="H376" s="40">
        <v>0</v>
      </c>
      <c r="I376" s="40">
        <v>0</v>
      </c>
      <c r="J376" s="40">
        <v>0</v>
      </c>
      <c r="K376" s="6" t="s">
        <v>7</v>
      </c>
    </row>
    <row r="377" spans="1:11" ht="15.75" x14ac:dyDescent="0.25">
      <c r="A377" s="7">
        <v>367</v>
      </c>
      <c r="B377" s="39" t="s">
        <v>9</v>
      </c>
      <c r="C377" s="37">
        <f t="shared" si="173"/>
        <v>2961.6</v>
      </c>
      <c r="D377" s="37">
        <v>0</v>
      </c>
      <c r="E377" s="37">
        <v>1528.3</v>
      </c>
      <c r="F377" s="37">
        <v>0</v>
      </c>
      <c r="G377" s="63">
        <f>G383</f>
        <v>1433.3</v>
      </c>
      <c r="H377" s="40">
        <f t="shared" ref="H377:J377" si="175">H383</f>
        <v>0</v>
      </c>
      <c r="I377" s="40">
        <f t="shared" si="175"/>
        <v>0</v>
      </c>
      <c r="J377" s="40">
        <f t="shared" si="175"/>
        <v>0</v>
      </c>
      <c r="K377" s="6" t="s">
        <v>7</v>
      </c>
    </row>
    <row r="378" spans="1:11" ht="15.75" x14ac:dyDescent="0.25">
      <c r="A378" s="7">
        <v>368</v>
      </c>
      <c r="B378" s="39" t="s">
        <v>10</v>
      </c>
      <c r="C378" s="37">
        <f t="shared" si="173"/>
        <v>6850.1120000000001</v>
      </c>
      <c r="D378" s="37">
        <v>0</v>
      </c>
      <c r="E378" s="37">
        <v>1050.3900000000001</v>
      </c>
      <c r="F378" s="37">
        <v>1565.18</v>
      </c>
      <c r="G378" s="63">
        <f>G382</f>
        <v>394.54199999999997</v>
      </c>
      <c r="H378" s="40">
        <f t="shared" ref="H378:J378" si="176">H382</f>
        <v>1280</v>
      </c>
      <c r="I378" s="40">
        <f t="shared" si="176"/>
        <v>1280</v>
      </c>
      <c r="J378" s="40">
        <f t="shared" si="176"/>
        <v>1280</v>
      </c>
      <c r="K378" s="6" t="s">
        <v>7</v>
      </c>
    </row>
    <row r="379" spans="1:11" ht="78.75" x14ac:dyDescent="0.25">
      <c r="A379" s="7">
        <v>369</v>
      </c>
      <c r="B379" s="11" t="s">
        <v>216</v>
      </c>
      <c r="C379" s="6">
        <f t="shared" si="173"/>
        <v>1050.3900000000001</v>
      </c>
      <c r="D379" s="6">
        <v>0</v>
      </c>
      <c r="E379" s="6">
        <v>1050.3900000000001</v>
      </c>
      <c r="F379" s="6">
        <v>0</v>
      </c>
      <c r="G379" s="59">
        <v>0</v>
      </c>
      <c r="H379" s="24">
        <v>0</v>
      </c>
      <c r="I379" s="24">
        <v>0</v>
      </c>
      <c r="J379" s="24">
        <v>0</v>
      </c>
      <c r="K379" s="6" t="s">
        <v>217</v>
      </c>
    </row>
    <row r="380" spans="1:11" ht="15.75" x14ac:dyDescent="0.25">
      <c r="A380" s="7">
        <v>370</v>
      </c>
      <c r="B380" s="11" t="s">
        <v>25</v>
      </c>
      <c r="C380" s="6">
        <f t="shared" si="173"/>
        <v>1050.3900000000001</v>
      </c>
      <c r="D380" s="6">
        <v>0</v>
      </c>
      <c r="E380" s="6">
        <v>1050.3900000000001</v>
      </c>
      <c r="F380" s="6">
        <v>0</v>
      </c>
      <c r="G380" s="66">
        <v>0</v>
      </c>
      <c r="H380" s="30">
        <v>0</v>
      </c>
      <c r="I380" s="30">
        <v>0</v>
      </c>
      <c r="J380" s="30">
        <v>0</v>
      </c>
      <c r="K380" s="6"/>
    </row>
    <row r="381" spans="1:11" ht="78.75" x14ac:dyDescent="0.25">
      <c r="A381" s="7">
        <v>371</v>
      </c>
      <c r="B381" s="11" t="s">
        <v>218</v>
      </c>
      <c r="C381" s="6">
        <f t="shared" si="173"/>
        <v>10769.722</v>
      </c>
      <c r="D381" s="6">
        <v>0</v>
      </c>
      <c r="E381" s="6">
        <v>1989.1</v>
      </c>
      <c r="F381" s="6">
        <v>3112.78</v>
      </c>
      <c r="G381" s="59">
        <f>SUM(G382:G384)</f>
        <v>1827.8419999999999</v>
      </c>
      <c r="H381" s="24">
        <f t="shared" ref="H381:J381" si="177">SUM(H382:H384)</f>
        <v>1280</v>
      </c>
      <c r="I381" s="24">
        <f t="shared" si="177"/>
        <v>1280</v>
      </c>
      <c r="J381" s="24">
        <f t="shared" si="177"/>
        <v>1280</v>
      </c>
      <c r="K381" s="6" t="s">
        <v>217</v>
      </c>
    </row>
    <row r="382" spans="1:11" ht="15.75" x14ac:dyDescent="0.25">
      <c r="A382" s="7">
        <v>372</v>
      </c>
      <c r="B382" s="11" t="s">
        <v>10</v>
      </c>
      <c r="C382" s="6">
        <f t="shared" si="173"/>
        <v>5799.7219999999998</v>
      </c>
      <c r="D382" s="6">
        <v>0</v>
      </c>
      <c r="E382" s="6">
        <v>0</v>
      </c>
      <c r="F382" s="6">
        <v>1565.18</v>
      </c>
      <c r="G382" s="69">
        <v>394.54199999999997</v>
      </c>
      <c r="H382" s="26">
        <v>1280</v>
      </c>
      <c r="I382" s="26">
        <v>1280</v>
      </c>
      <c r="J382" s="26">
        <v>1280</v>
      </c>
      <c r="K382" s="6"/>
    </row>
    <row r="383" spans="1:11" ht="15.75" x14ac:dyDescent="0.25">
      <c r="A383" s="7">
        <v>373</v>
      </c>
      <c r="B383" s="11" t="s">
        <v>26</v>
      </c>
      <c r="C383" s="6">
        <f t="shared" si="173"/>
        <v>3754.8999999999996</v>
      </c>
      <c r="D383" s="6">
        <v>0</v>
      </c>
      <c r="E383" s="6">
        <v>1528.3</v>
      </c>
      <c r="F383" s="6">
        <v>793.3</v>
      </c>
      <c r="G383" s="69">
        <v>1433.3</v>
      </c>
      <c r="H383" s="26">
        <v>0</v>
      </c>
      <c r="I383" s="26">
        <v>0</v>
      </c>
      <c r="J383" s="26">
        <v>0</v>
      </c>
      <c r="K383" s="6"/>
    </row>
    <row r="384" spans="1:11" ht="15.75" x14ac:dyDescent="0.25">
      <c r="A384" s="7">
        <v>374</v>
      </c>
      <c r="B384" s="11" t="s">
        <v>12</v>
      </c>
      <c r="C384" s="6">
        <f t="shared" si="173"/>
        <v>1215.0999999999999</v>
      </c>
      <c r="D384" s="6">
        <v>0</v>
      </c>
      <c r="E384" s="6">
        <v>460.8</v>
      </c>
      <c r="F384" s="6">
        <v>754.3</v>
      </c>
      <c r="G384" s="59">
        <v>0</v>
      </c>
      <c r="H384" s="24">
        <v>0</v>
      </c>
      <c r="I384" s="24">
        <v>0</v>
      </c>
      <c r="J384" s="24">
        <v>0</v>
      </c>
      <c r="K384" s="6"/>
    </row>
    <row r="385" spans="1:11" ht="15.75" x14ac:dyDescent="0.25">
      <c r="A385" s="7">
        <v>375</v>
      </c>
      <c r="B385" s="152" t="s">
        <v>219</v>
      </c>
      <c r="C385" s="153"/>
      <c r="D385" s="153"/>
      <c r="E385" s="153"/>
      <c r="F385" s="153"/>
      <c r="G385" s="153"/>
      <c r="H385" s="153"/>
      <c r="I385" s="153"/>
      <c r="J385" s="153"/>
      <c r="K385" s="6"/>
    </row>
    <row r="386" spans="1:11" ht="31.5" x14ac:dyDescent="0.25">
      <c r="A386" s="7">
        <v>376</v>
      </c>
      <c r="B386" s="11" t="s">
        <v>43</v>
      </c>
      <c r="C386" s="6">
        <f>SUM(D386:J386)</f>
        <v>0</v>
      </c>
      <c r="D386" s="6">
        <v>0</v>
      </c>
      <c r="E386" s="6">
        <v>0</v>
      </c>
      <c r="F386" s="6">
        <v>0</v>
      </c>
      <c r="G386" s="59">
        <f>G387+G388+G389</f>
        <v>0</v>
      </c>
      <c r="H386" s="24">
        <f t="shared" ref="H386:J386" si="178">H387+H388+H389</f>
        <v>0</v>
      </c>
      <c r="I386" s="24">
        <f t="shared" si="178"/>
        <v>0</v>
      </c>
      <c r="J386" s="24">
        <f t="shared" si="178"/>
        <v>0</v>
      </c>
      <c r="K386" s="5"/>
    </row>
    <row r="387" spans="1:11" ht="15.75" x14ac:dyDescent="0.25">
      <c r="A387" s="7">
        <v>377</v>
      </c>
      <c r="B387" s="11" t="s">
        <v>44</v>
      </c>
      <c r="C387" s="6">
        <v>0</v>
      </c>
      <c r="D387" s="6">
        <v>0</v>
      </c>
      <c r="E387" s="6">
        <v>0</v>
      </c>
      <c r="F387" s="6">
        <v>0</v>
      </c>
      <c r="G387" s="59">
        <v>0</v>
      </c>
      <c r="H387" s="24">
        <v>0</v>
      </c>
      <c r="I387" s="24">
        <v>0</v>
      </c>
      <c r="J387" s="24">
        <v>0</v>
      </c>
      <c r="K387" s="6" t="s">
        <v>7</v>
      </c>
    </row>
    <row r="388" spans="1:11" ht="15.75" x14ac:dyDescent="0.25">
      <c r="A388" s="7">
        <v>378</v>
      </c>
      <c r="B388" s="11" t="s">
        <v>9</v>
      </c>
      <c r="C388" s="6">
        <v>0</v>
      </c>
      <c r="D388" s="6">
        <v>0</v>
      </c>
      <c r="E388" s="6">
        <v>0</v>
      </c>
      <c r="F388" s="6">
        <v>0</v>
      </c>
      <c r="G388" s="59">
        <v>0</v>
      </c>
      <c r="H388" s="24">
        <v>0</v>
      </c>
      <c r="I388" s="24">
        <v>0</v>
      </c>
      <c r="J388" s="24">
        <v>0</v>
      </c>
      <c r="K388" s="6" t="s">
        <v>7</v>
      </c>
    </row>
    <row r="389" spans="1:11" ht="15.75" x14ac:dyDescent="0.25">
      <c r="A389" s="7">
        <v>379</v>
      </c>
      <c r="B389" s="11" t="s">
        <v>10</v>
      </c>
      <c r="C389" s="6">
        <f>SUM(D389:J389)</f>
        <v>0</v>
      </c>
      <c r="D389" s="6">
        <v>0</v>
      </c>
      <c r="E389" s="6">
        <v>0</v>
      </c>
      <c r="F389" s="6">
        <v>0</v>
      </c>
      <c r="G389" s="59">
        <f>G394</f>
        <v>0</v>
      </c>
      <c r="H389" s="24">
        <f t="shared" ref="H389:J389" si="179">H394</f>
        <v>0</v>
      </c>
      <c r="I389" s="24">
        <f t="shared" si="179"/>
        <v>0</v>
      </c>
      <c r="J389" s="24">
        <f t="shared" si="179"/>
        <v>0</v>
      </c>
      <c r="K389" s="6" t="s">
        <v>7</v>
      </c>
    </row>
    <row r="390" spans="1:11" ht="15.75" x14ac:dyDescent="0.25">
      <c r="A390" s="7">
        <v>380</v>
      </c>
      <c r="B390" s="145" t="s">
        <v>16</v>
      </c>
      <c r="C390" s="146"/>
      <c r="D390" s="146"/>
      <c r="E390" s="146"/>
      <c r="F390" s="146"/>
      <c r="G390" s="146"/>
      <c r="H390" s="146"/>
      <c r="I390" s="146"/>
      <c r="J390" s="146"/>
      <c r="K390" s="6" t="s">
        <v>7</v>
      </c>
    </row>
    <row r="391" spans="1:11" ht="31.5" x14ac:dyDescent="0.25">
      <c r="A391" s="7">
        <v>381</v>
      </c>
      <c r="B391" s="39" t="s">
        <v>45</v>
      </c>
      <c r="C391" s="37">
        <f>SUM(D391:J391)</f>
        <v>0</v>
      </c>
      <c r="D391" s="37">
        <v>0</v>
      </c>
      <c r="E391" s="37">
        <v>0</v>
      </c>
      <c r="F391" s="37">
        <v>0</v>
      </c>
      <c r="G391" s="63">
        <f>G392+G393+G394</f>
        <v>0</v>
      </c>
      <c r="H391" s="40">
        <f t="shared" ref="H391:J391" si="180">H392+H393+H394</f>
        <v>0</v>
      </c>
      <c r="I391" s="40">
        <f t="shared" si="180"/>
        <v>0</v>
      </c>
      <c r="J391" s="40">
        <f t="shared" si="180"/>
        <v>0</v>
      </c>
      <c r="K391" s="5"/>
    </row>
    <row r="392" spans="1:11" ht="15.75" x14ac:dyDescent="0.25">
      <c r="A392" s="7">
        <v>382</v>
      </c>
      <c r="B392" s="39" t="s">
        <v>44</v>
      </c>
      <c r="C392" s="37">
        <v>0</v>
      </c>
      <c r="D392" s="37">
        <v>0</v>
      </c>
      <c r="E392" s="37">
        <v>0</v>
      </c>
      <c r="F392" s="37">
        <v>0</v>
      </c>
      <c r="G392" s="63">
        <v>0</v>
      </c>
      <c r="H392" s="40">
        <v>0</v>
      </c>
      <c r="I392" s="40">
        <v>0</v>
      </c>
      <c r="J392" s="40">
        <v>0</v>
      </c>
      <c r="K392" s="6" t="s">
        <v>7</v>
      </c>
    </row>
    <row r="393" spans="1:11" ht="15.75" x14ac:dyDescent="0.25">
      <c r="A393" s="7">
        <v>383</v>
      </c>
      <c r="B393" s="39" t="s">
        <v>9</v>
      </c>
      <c r="C393" s="37">
        <v>0</v>
      </c>
      <c r="D393" s="37">
        <v>0</v>
      </c>
      <c r="E393" s="37">
        <v>0</v>
      </c>
      <c r="F393" s="37">
        <v>0</v>
      </c>
      <c r="G393" s="63">
        <v>0</v>
      </c>
      <c r="H393" s="40">
        <v>0</v>
      </c>
      <c r="I393" s="40">
        <v>0</v>
      </c>
      <c r="J393" s="40">
        <v>0</v>
      </c>
      <c r="K393" s="6" t="s">
        <v>7</v>
      </c>
    </row>
    <row r="394" spans="1:11" ht="15.75" x14ac:dyDescent="0.25">
      <c r="A394" s="7">
        <v>384</v>
      </c>
      <c r="B394" s="39" t="s">
        <v>10</v>
      </c>
      <c r="C394" s="37">
        <f>SUM(D394:J394)</f>
        <v>0</v>
      </c>
      <c r="D394" s="37">
        <v>0</v>
      </c>
      <c r="E394" s="37">
        <v>0</v>
      </c>
      <c r="F394" s="37">
        <v>0</v>
      </c>
      <c r="G394" s="63">
        <f>G397+G399</f>
        <v>0</v>
      </c>
      <c r="H394" s="40">
        <f t="shared" ref="H394:J394" si="181">H397+H399</f>
        <v>0</v>
      </c>
      <c r="I394" s="40">
        <f t="shared" si="181"/>
        <v>0</v>
      </c>
      <c r="J394" s="40">
        <f t="shared" si="181"/>
        <v>0</v>
      </c>
      <c r="K394" s="6" t="s">
        <v>7</v>
      </c>
    </row>
    <row r="395" spans="1:11" ht="94.5" x14ac:dyDescent="0.25">
      <c r="A395" s="7">
        <v>385</v>
      </c>
      <c r="B395" s="11" t="s">
        <v>220</v>
      </c>
      <c r="C395" s="6">
        <v>0</v>
      </c>
      <c r="D395" s="6">
        <v>0</v>
      </c>
      <c r="E395" s="6">
        <v>0</v>
      </c>
      <c r="F395" s="6">
        <v>0</v>
      </c>
      <c r="G395" s="59">
        <v>0</v>
      </c>
      <c r="H395" s="24">
        <v>0</v>
      </c>
      <c r="I395" s="24">
        <v>0</v>
      </c>
      <c r="J395" s="24">
        <v>0</v>
      </c>
      <c r="K395" s="6" t="s">
        <v>7</v>
      </c>
    </row>
    <row r="396" spans="1:11" ht="31.5" x14ac:dyDescent="0.25">
      <c r="A396" s="7">
        <v>386</v>
      </c>
      <c r="B396" s="11" t="s">
        <v>63</v>
      </c>
      <c r="C396" s="6">
        <v>0</v>
      </c>
      <c r="D396" s="6">
        <v>0</v>
      </c>
      <c r="E396" s="6">
        <v>0</v>
      </c>
      <c r="F396" s="6">
        <v>0</v>
      </c>
      <c r="G396" s="59">
        <v>0</v>
      </c>
      <c r="H396" s="24">
        <v>0</v>
      </c>
      <c r="I396" s="24">
        <v>0</v>
      </c>
      <c r="J396" s="24">
        <v>0</v>
      </c>
      <c r="K396" s="6" t="s">
        <v>221</v>
      </c>
    </row>
    <row r="397" spans="1:11" ht="15.75" x14ac:dyDescent="0.25">
      <c r="A397" s="7">
        <v>387</v>
      </c>
      <c r="B397" s="11" t="s">
        <v>10</v>
      </c>
      <c r="C397" s="6">
        <f>SUM(D397:J397)</f>
        <v>0</v>
      </c>
      <c r="D397" s="6">
        <v>0</v>
      </c>
      <c r="E397" s="6">
        <v>0</v>
      </c>
      <c r="F397" s="6">
        <v>0</v>
      </c>
      <c r="G397" s="59">
        <v>0</v>
      </c>
      <c r="H397" s="24">
        <v>0</v>
      </c>
      <c r="I397" s="24">
        <v>0</v>
      </c>
      <c r="J397" s="24">
        <v>0</v>
      </c>
      <c r="K397" s="6"/>
    </row>
    <row r="398" spans="1:11" ht="94.5" x14ac:dyDescent="0.25">
      <c r="A398" s="7">
        <v>388</v>
      </c>
      <c r="B398" s="11" t="s">
        <v>222</v>
      </c>
      <c r="C398" s="6">
        <f>SUM(D398:J398)</f>
        <v>0</v>
      </c>
      <c r="D398" s="6">
        <v>0</v>
      </c>
      <c r="E398" s="6">
        <v>0</v>
      </c>
      <c r="F398" s="6">
        <v>0</v>
      </c>
      <c r="G398" s="59">
        <f>G399</f>
        <v>0</v>
      </c>
      <c r="H398" s="24">
        <f t="shared" ref="H398:J398" si="182">H399</f>
        <v>0</v>
      </c>
      <c r="I398" s="24">
        <f t="shared" si="182"/>
        <v>0</v>
      </c>
      <c r="J398" s="24">
        <f t="shared" si="182"/>
        <v>0</v>
      </c>
      <c r="K398" s="6"/>
    </row>
    <row r="399" spans="1:11" ht="31.5" x14ac:dyDescent="0.25">
      <c r="A399" s="7">
        <v>389</v>
      </c>
      <c r="B399" s="11" t="s">
        <v>10</v>
      </c>
      <c r="C399" s="6">
        <f>SUM(D399:J399)</f>
        <v>0</v>
      </c>
      <c r="D399" s="6">
        <v>0</v>
      </c>
      <c r="E399" s="6">
        <v>0</v>
      </c>
      <c r="F399" s="6">
        <v>0</v>
      </c>
      <c r="G399" s="59">
        <v>0</v>
      </c>
      <c r="H399" s="24">
        <v>0</v>
      </c>
      <c r="I399" s="24">
        <v>0</v>
      </c>
      <c r="J399" s="24">
        <v>0</v>
      </c>
      <c r="K399" s="6" t="s">
        <v>223</v>
      </c>
    </row>
    <row r="400" spans="1:11" ht="15.75" x14ac:dyDescent="0.25">
      <c r="A400" s="7">
        <v>390</v>
      </c>
      <c r="B400" s="152" t="s">
        <v>236</v>
      </c>
      <c r="C400" s="153"/>
      <c r="D400" s="153"/>
      <c r="E400" s="153"/>
      <c r="F400" s="153"/>
      <c r="G400" s="153"/>
      <c r="H400" s="153"/>
      <c r="I400" s="153"/>
      <c r="J400" s="153"/>
      <c r="K400" s="83"/>
    </row>
    <row r="401" spans="1:11" ht="31.5" x14ac:dyDescent="0.25">
      <c r="A401" s="7">
        <v>391</v>
      </c>
      <c r="B401" s="11" t="s">
        <v>43</v>
      </c>
      <c r="C401" s="6">
        <f>SUM(D401:J401)</f>
        <v>0</v>
      </c>
      <c r="D401" s="6">
        <v>0</v>
      </c>
      <c r="E401" s="6">
        <v>0</v>
      </c>
      <c r="F401" s="6">
        <v>0</v>
      </c>
      <c r="G401" s="59">
        <f>G402</f>
        <v>0</v>
      </c>
      <c r="H401" s="24">
        <f>H402</f>
        <v>0</v>
      </c>
      <c r="I401" s="24">
        <f>I402</f>
        <v>0</v>
      </c>
      <c r="J401" s="24">
        <f>J402</f>
        <v>0</v>
      </c>
      <c r="K401" s="5"/>
    </row>
    <row r="402" spans="1:11" ht="15.75" x14ac:dyDescent="0.25">
      <c r="A402" s="7">
        <v>392</v>
      </c>
      <c r="B402" s="11" t="s">
        <v>10</v>
      </c>
      <c r="C402" s="6">
        <f>SUM(D402:J402)</f>
        <v>0</v>
      </c>
      <c r="D402" s="6">
        <v>0</v>
      </c>
      <c r="E402" s="6">
        <v>0</v>
      </c>
      <c r="F402" s="6">
        <v>0</v>
      </c>
      <c r="G402" s="59">
        <f>G405</f>
        <v>0</v>
      </c>
      <c r="H402" s="24">
        <f t="shared" ref="H402:J402" si="183">H405</f>
        <v>0</v>
      </c>
      <c r="I402" s="24">
        <f t="shared" si="183"/>
        <v>0</v>
      </c>
      <c r="J402" s="24">
        <f t="shared" si="183"/>
        <v>0</v>
      </c>
      <c r="K402" s="6" t="s">
        <v>7</v>
      </c>
    </row>
    <row r="403" spans="1:11" ht="15.75" x14ac:dyDescent="0.25">
      <c r="A403" s="7">
        <v>393</v>
      </c>
      <c r="B403" s="145" t="s">
        <v>16</v>
      </c>
      <c r="C403" s="146"/>
      <c r="D403" s="146"/>
      <c r="E403" s="146"/>
      <c r="F403" s="146"/>
      <c r="G403" s="146"/>
      <c r="H403" s="146"/>
      <c r="I403" s="146"/>
      <c r="J403" s="146"/>
      <c r="K403" s="6" t="s">
        <v>7</v>
      </c>
    </row>
    <row r="404" spans="1:11" ht="31.5" x14ac:dyDescent="0.25">
      <c r="A404" s="7">
        <v>394</v>
      </c>
      <c r="B404" s="39" t="s">
        <v>45</v>
      </c>
      <c r="C404" s="37">
        <f>SUM(D404:J404)</f>
        <v>0</v>
      </c>
      <c r="D404" s="37">
        <v>0</v>
      </c>
      <c r="E404" s="37">
        <v>0</v>
      </c>
      <c r="F404" s="37">
        <v>0</v>
      </c>
      <c r="G404" s="63">
        <f>G405</f>
        <v>0</v>
      </c>
      <c r="H404" s="40">
        <f>H405</f>
        <v>0</v>
      </c>
      <c r="I404" s="40">
        <f>I405</f>
        <v>0</v>
      </c>
      <c r="J404" s="40">
        <f>J405</f>
        <v>0</v>
      </c>
      <c r="K404" s="5"/>
    </row>
    <row r="405" spans="1:11" ht="15.75" x14ac:dyDescent="0.25">
      <c r="A405" s="7">
        <v>395</v>
      </c>
      <c r="B405" s="39" t="s">
        <v>10</v>
      </c>
      <c r="C405" s="37">
        <f>SUM(D405:J405)</f>
        <v>0</v>
      </c>
      <c r="D405" s="37">
        <v>0</v>
      </c>
      <c r="E405" s="37">
        <v>0</v>
      </c>
      <c r="F405" s="37">
        <v>0</v>
      </c>
      <c r="G405" s="63">
        <f>G407+G409</f>
        <v>0</v>
      </c>
      <c r="H405" s="40">
        <f t="shared" ref="H405:J405" si="184">H407+H409</f>
        <v>0</v>
      </c>
      <c r="I405" s="40">
        <f t="shared" si="184"/>
        <v>0</v>
      </c>
      <c r="J405" s="40">
        <f t="shared" si="184"/>
        <v>0</v>
      </c>
      <c r="K405" s="6" t="s">
        <v>7</v>
      </c>
    </row>
    <row r="406" spans="1:11" ht="63" x14ac:dyDescent="0.25">
      <c r="A406" s="7">
        <v>396</v>
      </c>
      <c r="B406" s="11" t="s">
        <v>237</v>
      </c>
      <c r="C406" s="6">
        <v>0</v>
      </c>
      <c r="D406" s="6">
        <v>0</v>
      </c>
      <c r="E406" s="6">
        <v>0</v>
      </c>
      <c r="F406" s="6">
        <v>0</v>
      </c>
      <c r="G406" s="59">
        <v>0</v>
      </c>
      <c r="H406" s="24">
        <v>0</v>
      </c>
      <c r="I406" s="24">
        <v>0</v>
      </c>
      <c r="J406" s="24">
        <v>0</v>
      </c>
      <c r="K406" s="6" t="s">
        <v>240</v>
      </c>
    </row>
    <row r="407" spans="1:11" ht="15.75" x14ac:dyDescent="0.25">
      <c r="A407" s="7">
        <v>397</v>
      </c>
      <c r="B407" s="11" t="s">
        <v>10</v>
      </c>
      <c r="C407" s="6">
        <f>SUM(D407:J407)</f>
        <v>0</v>
      </c>
      <c r="D407" s="6">
        <v>0</v>
      </c>
      <c r="E407" s="6">
        <v>0</v>
      </c>
      <c r="F407" s="6">
        <v>0</v>
      </c>
      <c r="G407" s="59">
        <v>0</v>
      </c>
      <c r="H407" s="24">
        <v>0</v>
      </c>
      <c r="I407" s="24">
        <v>0</v>
      </c>
      <c r="J407" s="24">
        <v>0</v>
      </c>
      <c r="K407" s="13"/>
    </row>
    <row r="408" spans="1:11" ht="63" x14ac:dyDescent="0.25">
      <c r="A408" s="7">
        <v>398</v>
      </c>
      <c r="B408" s="11" t="s">
        <v>238</v>
      </c>
      <c r="C408" s="6">
        <f>SUM(D408:J408)</f>
        <v>0</v>
      </c>
      <c r="D408" s="6">
        <v>0</v>
      </c>
      <c r="E408" s="6">
        <v>0</v>
      </c>
      <c r="F408" s="6">
        <v>0</v>
      </c>
      <c r="G408" s="59">
        <f>G409</f>
        <v>0</v>
      </c>
      <c r="H408" s="24">
        <f t="shared" ref="H408:J410" si="185">H409</f>
        <v>0</v>
      </c>
      <c r="I408" s="24">
        <f t="shared" si="185"/>
        <v>0</v>
      </c>
      <c r="J408" s="24">
        <f t="shared" si="185"/>
        <v>0</v>
      </c>
      <c r="K408" s="6" t="s">
        <v>241</v>
      </c>
    </row>
    <row r="409" spans="1:11" ht="21" customHeight="1" x14ac:dyDescent="0.25">
      <c r="A409" s="7">
        <v>399</v>
      </c>
      <c r="B409" s="11" t="s">
        <v>10</v>
      </c>
      <c r="C409" s="6">
        <f>SUM(D409:J409)</f>
        <v>0</v>
      </c>
      <c r="D409" s="6">
        <v>0</v>
      </c>
      <c r="E409" s="6">
        <v>0</v>
      </c>
      <c r="F409" s="6">
        <v>0</v>
      </c>
      <c r="G409" s="59">
        <v>0</v>
      </c>
      <c r="H409" s="24">
        <v>0</v>
      </c>
      <c r="I409" s="24">
        <v>0</v>
      </c>
      <c r="J409" s="24">
        <v>0</v>
      </c>
      <c r="K409" s="6"/>
    </row>
    <row r="410" spans="1:11" ht="126" x14ac:dyDescent="0.25">
      <c r="A410" s="7">
        <v>400</v>
      </c>
      <c r="B410" s="11" t="s">
        <v>239</v>
      </c>
      <c r="C410" s="6">
        <f>SUM(D410:J410)</f>
        <v>0</v>
      </c>
      <c r="D410" s="6">
        <v>0</v>
      </c>
      <c r="E410" s="6">
        <v>0</v>
      </c>
      <c r="F410" s="6">
        <v>0</v>
      </c>
      <c r="G410" s="59">
        <f>G411</f>
        <v>0</v>
      </c>
      <c r="H410" s="24">
        <f t="shared" si="185"/>
        <v>0</v>
      </c>
      <c r="I410" s="24">
        <f t="shared" si="185"/>
        <v>0</v>
      </c>
      <c r="J410" s="24">
        <f t="shared" si="185"/>
        <v>0</v>
      </c>
      <c r="K410" s="6" t="s">
        <v>242</v>
      </c>
    </row>
    <row r="411" spans="1:11" ht="15.75" x14ac:dyDescent="0.25">
      <c r="A411" s="7">
        <v>401</v>
      </c>
      <c r="B411" s="11" t="s">
        <v>10</v>
      </c>
      <c r="C411" s="6">
        <f>SUM(D411:J411)</f>
        <v>0</v>
      </c>
      <c r="D411" s="6">
        <v>0</v>
      </c>
      <c r="E411" s="6">
        <v>0</v>
      </c>
      <c r="F411" s="6">
        <v>0</v>
      </c>
      <c r="G411" s="59">
        <v>0</v>
      </c>
      <c r="H411" s="24">
        <v>0</v>
      </c>
      <c r="I411" s="24">
        <v>0</v>
      </c>
      <c r="J411" s="24">
        <v>0</v>
      </c>
      <c r="K411" s="83"/>
    </row>
  </sheetData>
  <mergeCells count="42">
    <mergeCell ref="B403:J403"/>
    <mergeCell ref="B306:J306"/>
    <mergeCell ref="B313:J313"/>
    <mergeCell ref="B324:J324"/>
    <mergeCell ref="B328:J328"/>
    <mergeCell ref="B357:J357"/>
    <mergeCell ref="B361:J361"/>
    <mergeCell ref="B369:J369"/>
    <mergeCell ref="B374:J374"/>
    <mergeCell ref="B385:J385"/>
    <mergeCell ref="B390:J390"/>
    <mergeCell ref="B400:J400"/>
    <mergeCell ref="B301:J301"/>
    <mergeCell ref="B173:J173"/>
    <mergeCell ref="B186:J186"/>
    <mergeCell ref="B207:J207"/>
    <mergeCell ref="B212:J212"/>
    <mergeCell ref="B217:J217"/>
    <mergeCell ref="B228:J228"/>
    <mergeCell ref="B264:J264"/>
    <mergeCell ref="B268:J268"/>
    <mergeCell ref="B282:J282"/>
    <mergeCell ref="B285:J285"/>
    <mergeCell ref="B296:J296"/>
    <mergeCell ref="B168:J168"/>
    <mergeCell ref="B89:J89"/>
    <mergeCell ref="B93:J93"/>
    <mergeCell ref="B101:J101"/>
    <mergeCell ref="B104:J104"/>
    <mergeCell ref="B111:J111"/>
    <mergeCell ref="B115:J115"/>
    <mergeCell ref="B119:J119"/>
    <mergeCell ref="B136:J136"/>
    <mergeCell ref="B143:J143"/>
    <mergeCell ref="B147:J147"/>
    <mergeCell ref="B163:J163"/>
    <mergeCell ref="B58:J58"/>
    <mergeCell ref="A2:K2"/>
    <mergeCell ref="C3:J3"/>
    <mergeCell ref="B19:J19"/>
    <mergeCell ref="B24:J24"/>
    <mergeCell ref="B53:J53"/>
  </mergeCells>
  <pageMargins left="0.70866141732283472" right="0.24" top="0.9055118110236221" bottom="0.15748031496062992" header="0.28000000000000003" footer="0.21"/>
  <pageSetup paperSize="9" scale="57" fitToHeight="29" orientation="portrait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Q304"/>
  <sheetViews>
    <sheetView tabSelected="1" zoomScale="78" zoomScaleNormal="78" workbookViewId="0">
      <pane ySplit="6" topLeftCell="A109" activePane="bottomLeft" state="frozen"/>
      <selection activeCell="C1" sqref="C1"/>
      <selection pane="bottomLeft" activeCell="B113" sqref="B113"/>
    </sheetView>
  </sheetViews>
  <sheetFormatPr defaultRowHeight="15.75" x14ac:dyDescent="0.25"/>
  <cols>
    <col min="1" max="1" width="7.5703125" style="112" bestFit="1" customWidth="1"/>
    <col min="2" max="2" width="31" style="112" customWidth="1"/>
    <col min="3" max="3" width="16.7109375" style="112" customWidth="1"/>
    <col min="4" max="9" width="20.140625" style="112" customWidth="1"/>
    <col min="10" max="10" width="19" style="112" customWidth="1"/>
    <col min="11" max="11" width="1.28515625" style="113" customWidth="1"/>
    <col min="12" max="12" width="1.5703125" style="113" customWidth="1"/>
    <col min="13" max="17" width="9.140625" style="113"/>
    <col min="18" max="16384" width="9.140625" style="112"/>
  </cols>
  <sheetData>
    <row r="1" spans="1:11" ht="29.25" customHeight="1" x14ac:dyDescent="0.25">
      <c r="I1" s="179" t="s">
        <v>292</v>
      </c>
      <c r="J1" s="179"/>
    </row>
    <row r="2" spans="1:11" ht="31.5" customHeight="1" x14ac:dyDescent="0.25">
      <c r="I2" s="179" t="s">
        <v>293</v>
      </c>
      <c r="J2" s="179"/>
    </row>
    <row r="3" spans="1:11" x14ac:dyDescent="0.25">
      <c r="A3" s="114"/>
      <c r="B3" s="115"/>
      <c r="C3" s="115"/>
      <c r="D3" s="115"/>
      <c r="E3" s="115"/>
      <c r="F3" s="115"/>
      <c r="G3" s="115"/>
      <c r="H3" s="115"/>
    </row>
    <row r="4" spans="1:11" ht="69" customHeight="1" x14ac:dyDescent="0.25">
      <c r="A4" s="180" t="s">
        <v>329</v>
      </c>
      <c r="B4" s="181"/>
      <c r="C4" s="181"/>
      <c r="D4" s="181"/>
      <c r="E4" s="181"/>
      <c r="F4" s="181"/>
      <c r="G4" s="181"/>
      <c r="H4" s="181"/>
      <c r="I4" s="181"/>
      <c r="J4" s="181"/>
    </row>
    <row r="5" spans="1:11" ht="98.25" customHeight="1" x14ac:dyDescent="0.25">
      <c r="A5" s="116" t="s">
        <v>1</v>
      </c>
      <c r="B5" s="116" t="s">
        <v>2</v>
      </c>
      <c r="C5" s="182" t="s">
        <v>3</v>
      </c>
      <c r="D5" s="183"/>
      <c r="E5" s="183"/>
      <c r="F5" s="183"/>
      <c r="G5" s="183"/>
      <c r="H5" s="183"/>
      <c r="I5" s="184"/>
      <c r="J5" s="117" t="s">
        <v>4</v>
      </c>
    </row>
    <row r="6" spans="1:11" x14ac:dyDescent="0.25">
      <c r="A6" s="118"/>
      <c r="B6" s="111"/>
      <c r="C6" s="69" t="s">
        <v>5</v>
      </c>
      <c r="D6" s="119">
        <v>2019</v>
      </c>
      <c r="E6" s="119">
        <v>2020</v>
      </c>
      <c r="F6" s="119">
        <v>2021</v>
      </c>
      <c r="G6" s="119">
        <v>2022</v>
      </c>
      <c r="H6" s="119">
        <v>2023</v>
      </c>
      <c r="I6" s="119">
        <v>2024</v>
      </c>
      <c r="J6" s="69"/>
    </row>
    <row r="7" spans="1:11" ht="31.5" x14ac:dyDescent="0.25">
      <c r="A7" s="118">
        <v>1</v>
      </c>
      <c r="B7" s="111" t="s">
        <v>6</v>
      </c>
      <c r="C7" s="69">
        <f>C8+C9+C10+C11</f>
        <v>5773651.0403400008</v>
      </c>
      <c r="D7" s="69">
        <f t="shared" ref="D7:I7" si="0">SUM(D8:D11)</f>
        <v>1058192.1019400002</v>
      </c>
      <c r="E7" s="69">
        <f t="shared" si="0"/>
        <v>938336.39999999991</v>
      </c>
      <c r="F7" s="69">
        <f t="shared" si="0"/>
        <v>953695.44460000005</v>
      </c>
      <c r="G7" s="69">
        <f t="shared" si="0"/>
        <v>957386.0046000001</v>
      </c>
      <c r="H7" s="69">
        <f t="shared" si="0"/>
        <v>944362.31459999993</v>
      </c>
      <c r="I7" s="69">
        <f t="shared" si="0"/>
        <v>921678.77459999989</v>
      </c>
      <c r="J7" s="69" t="s">
        <v>7</v>
      </c>
      <c r="K7" s="120"/>
    </row>
    <row r="8" spans="1:11" x14ac:dyDescent="0.25">
      <c r="A8" s="118">
        <v>2</v>
      </c>
      <c r="B8" s="111" t="s">
        <v>8</v>
      </c>
      <c r="C8" s="69">
        <f>C13+C17</f>
        <v>246046.7</v>
      </c>
      <c r="D8" s="69">
        <f t="shared" ref="D8:I10" si="1">D13+D17</f>
        <v>40288.699999999997</v>
      </c>
      <c r="E8" s="69">
        <f t="shared" si="1"/>
        <v>41126</v>
      </c>
      <c r="F8" s="69">
        <f t="shared" si="1"/>
        <v>41143</v>
      </c>
      <c r="G8" s="69">
        <f t="shared" si="1"/>
        <v>41163</v>
      </c>
      <c r="H8" s="69">
        <f t="shared" si="1"/>
        <v>41163</v>
      </c>
      <c r="I8" s="69">
        <f t="shared" si="1"/>
        <v>41163</v>
      </c>
      <c r="J8" s="69" t="s">
        <v>7</v>
      </c>
      <c r="K8" s="121"/>
    </row>
    <row r="9" spans="1:11" x14ac:dyDescent="0.25">
      <c r="A9" s="118">
        <v>3</v>
      </c>
      <c r="B9" s="111" t="s">
        <v>9</v>
      </c>
      <c r="C9" s="69">
        <f>C14+C18</f>
        <v>976703.7</v>
      </c>
      <c r="D9" s="69">
        <f t="shared" si="1"/>
        <v>162645.09999999998</v>
      </c>
      <c r="E9" s="69">
        <f t="shared" si="1"/>
        <v>162669.4</v>
      </c>
      <c r="F9" s="69">
        <f t="shared" si="1"/>
        <v>162847.29999999999</v>
      </c>
      <c r="G9" s="69">
        <f t="shared" si="1"/>
        <v>162847.29999999999</v>
      </c>
      <c r="H9" s="69">
        <f t="shared" si="1"/>
        <v>162847.29999999999</v>
      </c>
      <c r="I9" s="69">
        <f t="shared" si="1"/>
        <v>162847.29999999999</v>
      </c>
      <c r="J9" s="69" t="s">
        <v>7</v>
      </c>
    </row>
    <row r="10" spans="1:11" x14ac:dyDescent="0.25">
      <c r="A10" s="118">
        <v>4</v>
      </c>
      <c r="B10" s="111" t="s">
        <v>10</v>
      </c>
      <c r="C10" s="69">
        <f>C15+C19</f>
        <v>4550900.6403400004</v>
      </c>
      <c r="D10" s="69">
        <f t="shared" si="1"/>
        <v>855258.30194000015</v>
      </c>
      <c r="E10" s="69">
        <f t="shared" si="1"/>
        <v>734540.99999999988</v>
      </c>
      <c r="F10" s="69">
        <f t="shared" si="1"/>
        <v>749705.1446</v>
      </c>
      <c r="G10" s="69">
        <f t="shared" si="1"/>
        <v>753375.70460000006</v>
      </c>
      <c r="H10" s="69">
        <f t="shared" si="1"/>
        <v>740352.01459999999</v>
      </c>
      <c r="I10" s="69">
        <f t="shared" si="1"/>
        <v>717668.47459999996</v>
      </c>
      <c r="J10" s="69" t="s">
        <v>7</v>
      </c>
    </row>
    <row r="11" spans="1:11" ht="31.5" x14ac:dyDescent="0.25">
      <c r="A11" s="118">
        <v>5</v>
      </c>
      <c r="B11" s="111" t="s">
        <v>225</v>
      </c>
      <c r="C11" s="69">
        <f t="shared" ref="C11:C20" si="2">SUM(D11:I11)</f>
        <v>0</v>
      </c>
      <c r="D11" s="69">
        <f t="shared" ref="D11:I11" si="3">D20</f>
        <v>0</v>
      </c>
      <c r="E11" s="69">
        <f t="shared" si="3"/>
        <v>0</v>
      </c>
      <c r="F11" s="69">
        <f t="shared" si="3"/>
        <v>0</v>
      </c>
      <c r="G11" s="69">
        <f t="shared" si="3"/>
        <v>0</v>
      </c>
      <c r="H11" s="69">
        <f t="shared" si="3"/>
        <v>0</v>
      </c>
      <c r="I11" s="69">
        <f t="shared" si="3"/>
        <v>0</v>
      </c>
      <c r="J11" s="69"/>
    </row>
    <row r="12" spans="1:11" x14ac:dyDescent="0.25">
      <c r="A12" s="118">
        <v>6</v>
      </c>
      <c r="B12" s="111" t="s">
        <v>11</v>
      </c>
      <c r="C12" s="69">
        <f>C13+C14+C15</f>
        <v>919554.08000000019</v>
      </c>
      <c r="D12" s="69">
        <f t="shared" ref="D12:I12" si="4">SUM(D13:D15)</f>
        <v>342476.61000000004</v>
      </c>
      <c r="E12" s="69">
        <f t="shared" si="4"/>
        <v>124151.33</v>
      </c>
      <c r="F12" s="69">
        <f t="shared" si="4"/>
        <v>119624.17</v>
      </c>
      <c r="G12" s="69">
        <f t="shared" si="4"/>
        <v>119624.17</v>
      </c>
      <c r="H12" s="69">
        <f t="shared" si="4"/>
        <v>119435.67</v>
      </c>
      <c r="I12" s="69">
        <f t="shared" si="4"/>
        <v>94242.13</v>
      </c>
      <c r="J12" s="69" t="s">
        <v>7</v>
      </c>
    </row>
    <row r="13" spans="1:11" x14ac:dyDescent="0.25">
      <c r="A13" s="118">
        <v>7</v>
      </c>
      <c r="B13" s="111" t="s">
        <v>12</v>
      </c>
      <c r="C13" s="69">
        <f t="shared" si="2"/>
        <v>0</v>
      </c>
      <c r="D13" s="69">
        <f>D74</f>
        <v>0</v>
      </c>
      <c r="E13" s="69">
        <f t="shared" ref="E13:I13" si="5">E74</f>
        <v>0</v>
      </c>
      <c r="F13" s="69">
        <f t="shared" si="5"/>
        <v>0</v>
      </c>
      <c r="G13" s="69">
        <f t="shared" si="5"/>
        <v>0</v>
      </c>
      <c r="H13" s="69">
        <f t="shared" si="5"/>
        <v>0</v>
      </c>
      <c r="I13" s="69">
        <f t="shared" si="5"/>
        <v>0</v>
      </c>
      <c r="J13" s="69" t="s">
        <v>7</v>
      </c>
    </row>
    <row r="14" spans="1:11" x14ac:dyDescent="0.25">
      <c r="A14" s="118">
        <v>8</v>
      </c>
      <c r="B14" s="111" t="s">
        <v>9</v>
      </c>
      <c r="C14" s="69">
        <f t="shared" si="2"/>
        <v>0</v>
      </c>
      <c r="D14" s="69">
        <f t="shared" ref="D14:I14" si="6">D75+D150+D169</f>
        <v>0</v>
      </c>
      <c r="E14" s="69">
        <f t="shared" si="6"/>
        <v>0</v>
      </c>
      <c r="F14" s="69">
        <f t="shared" si="6"/>
        <v>0</v>
      </c>
      <c r="G14" s="69">
        <f t="shared" si="6"/>
        <v>0</v>
      </c>
      <c r="H14" s="69">
        <f t="shared" si="6"/>
        <v>0</v>
      </c>
      <c r="I14" s="69">
        <f t="shared" si="6"/>
        <v>0</v>
      </c>
      <c r="J14" s="69" t="s">
        <v>7</v>
      </c>
    </row>
    <row r="15" spans="1:11" x14ac:dyDescent="0.25">
      <c r="A15" s="118">
        <v>9</v>
      </c>
      <c r="B15" s="111" t="s">
        <v>10</v>
      </c>
      <c r="C15" s="69">
        <f t="shared" si="2"/>
        <v>919554.08000000019</v>
      </c>
      <c r="D15" s="69">
        <f t="shared" ref="D15:I15" si="7">D76+D151+D175</f>
        <v>342476.61000000004</v>
      </c>
      <c r="E15" s="69">
        <f t="shared" si="7"/>
        <v>124151.33</v>
      </c>
      <c r="F15" s="69">
        <f t="shared" si="7"/>
        <v>119624.17</v>
      </c>
      <c r="G15" s="69">
        <f t="shared" si="7"/>
        <v>119624.17</v>
      </c>
      <c r="H15" s="69">
        <f t="shared" si="7"/>
        <v>119435.67</v>
      </c>
      <c r="I15" s="69">
        <f t="shared" si="7"/>
        <v>94242.13</v>
      </c>
      <c r="J15" s="69" t="s">
        <v>7</v>
      </c>
    </row>
    <row r="16" spans="1:11" ht="33.75" customHeight="1" x14ac:dyDescent="0.25">
      <c r="A16" s="118">
        <v>10</v>
      </c>
      <c r="B16" s="111" t="s">
        <v>13</v>
      </c>
      <c r="C16" s="69">
        <f>C17+C18+C19+C20</f>
        <v>4854096.9603399998</v>
      </c>
      <c r="D16" s="69">
        <f t="shared" ref="D16:I16" si="8">SUM(D17:D20)</f>
        <v>715715.49194000009</v>
      </c>
      <c r="E16" s="69">
        <f t="shared" si="8"/>
        <v>814185.07</v>
      </c>
      <c r="F16" s="69">
        <f t="shared" si="8"/>
        <v>834071.27459999989</v>
      </c>
      <c r="G16" s="69">
        <f t="shared" si="8"/>
        <v>837761.83459999994</v>
      </c>
      <c r="H16" s="69">
        <f t="shared" si="8"/>
        <v>824926.6446</v>
      </c>
      <c r="I16" s="69">
        <f t="shared" si="8"/>
        <v>827436.6446</v>
      </c>
      <c r="J16" s="69" t="s">
        <v>7</v>
      </c>
    </row>
    <row r="17" spans="1:10" x14ac:dyDescent="0.25">
      <c r="A17" s="118">
        <v>11</v>
      </c>
      <c r="B17" s="111" t="s">
        <v>8</v>
      </c>
      <c r="C17" s="69">
        <f t="shared" si="2"/>
        <v>246046.7</v>
      </c>
      <c r="D17" s="69">
        <f t="shared" ref="D17:I17" si="9">D28+D226+D192</f>
        <v>40288.699999999997</v>
      </c>
      <c r="E17" s="69">
        <f t="shared" si="9"/>
        <v>41126</v>
      </c>
      <c r="F17" s="69">
        <f t="shared" si="9"/>
        <v>41143</v>
      </c>
      <c r="G17" s="69">
        <f t="shared" si="9"/>
        <v>41163</v>
      </c>
      <c r="H17" s="69">
        <f t="shared" si="9"/>
        <v>41163</v>
      </c>
      <c r="I17" s="69">
        <f t="shared" si="9"/>
        <v>41163</v>
      </c>
      <c r="J17" s="69" t="s">
        <v>7</v>
      </c>
    </row>
    <row r="18" spans="1:10" x14ac:dyDescent="0.25">
      <c r="A18" s="118">
        <v>12</v>
      </c>
      <c r="B18" s="111" t="s">
        <v>9</v>
      </c>
      <c r="C18" s="69">
        <f t="shared" si="2"/>
        <v>976703.7</v>
      </c>
      <c r="D18" s="69">
        <f t="shared" ref="D18:I18" si="10">D29+D88+D120+D139+D193+D213+D227+D287</f>
        <v>162645.09999999998</v>
      </c>
      <c r="E18" s="69">
        <f t="shared" si="10"/>
        <v>162669.4</v>
      </c>
      <c r="F18" s="69">
        <f t="shared" si="10"/>
        <v>162847.29999999999</v>
      </c>
      <c r="G18" s="69">
        <f t="shared" si="10"/>
        <v>162847.29999999999</v>
      </c>
      <c r="H18" s="69">
        <f t="shared" si="10"/>
        <v>162847.29999999999</v>
      </c>
      <c r="I18" s="69">
        <f t="shared" si="10"/>
        <v>162847.29999999999</v>
      </c>
      <c r="J18" s="69" t="s">
        <v>7</v>
      </c>
    </row>
    <row r="19" spans="1:10" x14ac:dyDescent="0.25">
      <c r="A19" s="118">
        <v>13</v>
      </c>
      <c r="B19" s="111" t="s">
        <v>10</v>
      </c>
      <c r="C19" s="69">
        <f t="shared" si="2"/>
        <v>3631346.5603399999</v>
      </c>
      <c r="D19" s="69">
        <f t="shared" ref="D19:I19" si="11">D30+D56+D89+D121+D140+D163+D194+D214+D228+D258+D268+D276+D288</f>
        <v>512781.69194000005</v>
      </c>
      <c r="E19" s="69">
        <f t="shared" si="11"/>
        <v>610389.66999999993</v>
      </c>
      <c r="F19" s="69">
        <f t="shared" si="11"/>
        <v>630080.97459999996</v>
      </c>
      <c r="G19" s="69">
        <f t="shared" si="11"/>
        <v>633751.53460000001</v>
      </c>
      <c r="H19" s="69">
        <f t="shared" si="11"/>
        <v>620916.34459999995</v>
      </c>
      <c r="I19" s="69">
        <f t="shared" si="11"/>
        <v>623426.34459999995</v>
      </c>
      <c r="J19" s="69" t="s">
        <v>7</v>
      </c>
    </row>
    <row r="20" spans="1:10" ht="31.5" x14ac:dyDescent="0.25">
      <c r="A20" s="118">
        <v>14</v>
      </c>
      <c r="B20" s="111" t="s">
        <v>225</v>
      </c>
      <c r="C20" s="69">
        <f t="shared" si="2"/>
        <v>0</v>
      </c>
      <c r="D20" s="69">
        <f>D71</f>
        <v>0</v>
      </c>
      <c r="E20" s="69">
        <f t="shared" ref="E20:I20" si="12">E71</f>
        <v>0</v>
      </c>
      <c r="F20" s="69">
        <f t="shared" si="12"/>
        <v>0</v>
      </c>
      <c r="G20" s="69">
        <f t="shared" si="12"/>
        <v>0</v>
      </c>
      <c r="H20" s="69">
        <f t="shared" si="12"/>
        <v>0</v>
      </c>
      <c r="I20" s="69">
        <f t="shared" si="12"/>
        <v>0</v>
      </c>
      <c r="J20" s="69"/>
    </row>
    <row r="21" spans="1:10" x14ac:dyDescent="0.25">
      <c r="A21" s="118">
        <v>15</v>
      </c>
      <c r="B21" s="166" t="s">
        <v>14</v>
      </c>
      <c r="C21" s="167"/>
      <c r="D21" s="167"/>
      <c r="E21" s="167"/>
      <c r="F21" s="167"/>
      <c r="G21" s="167"/>
      <c r="H21" s="167"/>
      <c r="I21" s="168"/>
      <c r="J21" s="122"/>
    </row>
    <row r="22" spans="1:10" ht="31.5" x14ac:dyDescent="0.25">
      <c r="A22" s="118">
        <v>16</v>
      </c>
      <c r="B22" s="111" t="s">
        <v>15</v>
      </c>
      <c r="C22" s="69">
        <f t="shared" ref="C22:E25" si="13">C27</f>
        <v>54891.5</v>
      </c>
      <c r="D22" s="69">
        <f t="shared" ref="D22:E22" si="14">SUM(D23:D25)</f>
        <v>9062.1</v>
      </c>
      <c r="E22" s="69">
        <f t="shared" si="14"/>
        <v>9095.4</v>
      </c>
      <c r="F22" s="69">
        <f t="shared" ref="F22:I22" si="15">SUM(F23:F25)</f>
        <v>9183.5</v>
      </c>
      <c r="G22" s="69">
        <f t="shared" si="15"/>
        <v>9183.5</v>
      </c>
      <c r="H22" s="69">
        <f t="shared" si="15"/>
        <v>9183.5</v>
      </c>
      <c r="I22" s="69">
        <f t="shared" si="15"/>
        <v>9183.5</v>
      </c>
      <c r="J22" s="69" t="s">
        <v>7</v>
      </c>
    </row>
    <row r="23" spans="1:10" x14ac:dyDescent="0.25">
      <c r="A23" s="118">
        <v>17</v>
      </c>
      <c r="B23" s="111" t="s">
        <v>8</v>
      </c>
      <c r="C23" s="69">
        <f t="shared" si="13"/>
        <v>151.69999999999999</v>
      </c>
      <c r="D23" s="69">
        <f t="shared" si="13"/>
        <v>16.7</v>
      </c>
      <c r="E23" s="69">
        <f t="shared" si="13"/>
        <v>27</v>
      </c>
      <c r="F23" s="69">
        <f t="shared" ref="F23:I23" si="16">F28</f>
        <v>27</v>
      </c>
      <c r="G23" s="69">
        <f t="shared" si="16"/>
        <v>27</v>
      </c>
      <c r="H23" s="69">
        <f t="shared" si="16"/>
        <v>27</v>
      </c>
      <c r="I23" s="69">
        <f t="shared" si="16"/>
        <v>27</v>
      </c>
      <c r="J23" s="69" t="s">
        <v>7</v>
      </c>
    </row>
    <row r="24" spans="1:10" x14ac:dyDescent="0.25">
      <c r="A24" s="118">
        <v>18</v>
      </c>
      <c r="B24" s="111" t="s">
        <v>9</v>
      </c>
      <c r="C24" s="69">
        <f t="shared" si="13"/>
        <v>678</v>
      </c>
      <c r="D24" s="69">
        <f t="shared" si="13"/>
        <v>113</v>
      </c>
      <c r="E24" s="69">
        <f t="shared" si="13"/>
        <v>113</v>
      </c>
      <c r="F24" s="69">
        <f t="shared" ref="F24:I24" si="17">F29</f>
        <v>113</v>
      </c>
      <c r="G24" s="69">
        <f t="shared" si="17"/>
        <v>113</v>
      </c>
      <c r="H24" s="69">
        <f t="shared" si="17"/>
        <v>113</v>
      </c>
      <c r="I24" s="69">
        <f t="shared" si="17"/>
        <v>113</v>
      </c>
      <c r="J24" s="69" t="s">
        <v>7</v>
      </c>
    </row>
    <row r="25" spans="1:10" x14ac:dyDescent="0.25">
      <c r="A25" s="118">
        <v>19</v>
      </c>
      <c r="B25" s="111" t="s">
        <v>10</v>
      </c>
      <c r="C25" s="69">
        <f t="shared" si="13"/>
        <v>54061.8</v>
      </c>
      <c r="D25" s="69">
        <f t="shared" si="13"/>
        <v>8932.4</v>
      </c>
      <c r="E25" s="69">
        <f t="shared" si="13"/>
        <v>8955.4</v>
      </c>
      <c r="F25" s="69">
        <f t="shared" ref="F25:I25" si="18">F30</f>
        <v>9043.5</v>
      </c>
      <c r="G25" s="69">
        <f t="shared" si="18"/>
        <v>9043.5</v>
      </c>
      <c r="H25" s="69">
        <f t="shared" si="18"/>
        <v>9043.5</v>
      </c>
      <c r="I25" s="69">
        <f t="shared" si="18"/>
        <v>9043.5</v>
      </c>
      <c r="J25" s="69" t="s">
        <v>7</v>
      </c>
    </row>
    <row r="26" spans="1:10" x14ac:dyDescent="0.25">
      <c r="A26" s="118">
        <v>20</v>
      </c>
      <c r="B26" s="166" t="s">
        <v>16</v>
      </c>
      <c r="C26" s="167"/>
      <c r="D26" s="167"/>
      <c r="E26" s="167"/>
      <c r="F26" s="123"/>
      <c r="G26" s="123"/>
      <c r="H26" s="123"/>
      <c r="I26" s="123"/>
      <c r="J26" s="122"/>
    </row>
    <row r="27" spans="1:10" ht="47.25" x14ac:dyDescent="0.25">
      <c r="A27" s="118">
        <v>21</v>
      </c>
      <c r="B27" s="111" t="s">
        <v>17</v>
      </c>
      <c r="C27" s="69">
        <f t="shared" ref="C27:C48" si="19">SUM(D27:I27)</f>
        <v>54891.5</v>
      </c>
      <c r="D27" s="69">
        <f t="shared" ref="D27:I27" si="20">SUM(D28:D30)</f>
        <v>9062.1</v>
      </c>
      <c r="E27" s="69">
        <f t="shared" si="20"/>
        <v>9095.4</v>
      </c>
      <c r="F27" s="69">
        <f t="shared" si="20"/>
        <v>9183.5</v>
      </c>
      <c r="G27" s="69">
        <f t="shared" si="20"/>
        <v>9183.5</v>
      </c>
      <c r="H27" s="69">
        <f t="shared" si="20"/>
        <v>9183.5</v>
      </c>
      <c r="I27" s="69">
        <f t="shared" si="20"/>
        <v>9183.5</v>
      </c>
      <c r="J27" s="69" t="s">
        <v>7</v>
      </c>
    </row>
    <row r="28" spans="1:10" x14ac:dyDescent="0.25">
      <c r="A28" s="118">
        <v>22</v>
      </c>
      <c r="B28" s="111" t="s">
        <v>8</v>
      </c>
      <c r="C28" s="69">
        <f t="shared" si="19"/>
        <v>151.69999999999999</v>
      </c>
      <c r="D28" s="69">
        <f t="shared" ref="D28:E28" si="21">D48</f>
        <v>16.7</v>
      </c>
      <c r="E28" s="69">
        <f t="shared" si="21"/>
        <v>27</v>
      </c>
      <c r="F28" s="69">
        <f t="shared" ref="F28:I28" si="22">F48</f>
        <v>27</v>
      </c>
      <c r="G28" s="69">
        <f t="shared" si="22"/>
        <v>27</v>
      </c>
      <c r="H28" s="69">
        <f t="shared" si="22"/>
        <v>27</v>
      </c>
      <c r="I28" s="69">
        <f t="shared" si="22"/>
        <v>27</v>
      </c>
      <c r="J28" s="69" t="s">
        <v>7</v>
      </c>
    </row>
    <row r="29" spans="1:10" x14ac:dyDescent="0.25">
      <c r="A29" s="118">
        <v>23</v>
      </c>
      <c r="B29" s="111" t="s">
        <v>9</v>
      </c>
      <c r="C29" s="69">
        <f t="shared" si="19"/>
        <v>678</v>
      </c>
      <c r="D29" s="69">
        <f t="shared" ref="D29:I29" si="23">D44+D46</f>
        <v>113</v>
      </c>
      <c r="E29" s="69">
        <f t="shared" si="23"/>
        <v>113</v>
      </c>
      <c r="F29" s="69">
        <f t="shared" si="23"/>
        <v>113</v>
      </c>
      <c r="G29" s="69">
        <f t="shared" si="23"/>
        <v>113</v>
      </c>
      <c r="H29" s="69">
        <f t="shared" si="23"/>
        <v>113</v>
      </c>
      <c r="I29" s="69">
        <f t="shared" si="23"/>
        <v>113</v>
      </c>
      <c r="J29" s="69" t="s">
        <v>7</v>
      </c>
    </row>
    <row r="30" spans="1:10" x14ac:dyDescent="0.25">
      <c r="A30" s="118">
        <v>24</v>
      </c>
      <c r="B30" s="111" t="s">
        <v>10</v>
      </c>
      <c r="C30" s="69">
        <f t="shared" si="19"/>
        <v>54061.8</v>
      </c>
      <c r="D30" s="69">
        <f>SUM(D32,D34,D36,D38,D40,D42,D50)</f>
        <v>8932.4</v>
      </c>
      <c r="E30" s="69">
        <f t="shared" ref="E30:I30" si="24">SUM(E32,E34,E36,E38,E40,E42,E50)</f>
        <v>8955.4</v>
      </c>
      <c r="F30" s="69">
        <f t="shared" si="24"/>
        <v>9043.5</v>
      </c>
      <c r="G30" s="69">
        <f t="shared" si="24"/>
        <v>9043.5</v>
      </c>
      <c r="H30" s="69">
        <f t="shared" si="24"/>
        <v>9043.5</v>
      </c>
      <c r="I30" s="69">
        <f t="shared" si="24"/>
        <v>9043.5</v>
      </c>
      <c r="J30" s="69" t="s">
        <v>7</v>
      </c>
    </row>
    <row r="31" spans="1:10" ht="94.5" x14ac:dyDescent="0.25">
      <c r="A31" s="118">
        <v>25</v>
      </c>
      <c r="B31" s="111" t="s">
        <v>18</v>
      </c>
      <c r="C31" s="69">
        <f t="shared" si="19"/>
        <v>600</v>
      </c>
      <c r="D31" s="69">
        <f t="shared" ref="D31:I31" si="25">D32</f>
        <v>100</v>
      </c>
      <c r="E31" s="69">
        <f t="shared" si="25"/>
        <v>100</v>
      </c>
      <c r="F31" s="69">
        <f t="shared" si="25"/>
        <v>100</v>
      </c>
      <c r="G31" s="69">
        <f t="shared" si="25"/>
        <v>100</v>
      </c>
      <c r="H31" s="69">
        <f t="shared" si="25"/>
        <v>100</v>
      </c>
      <c r="I31" s="69">
        <f t="shared" si="25"/>
        <v>100</v>
      </c>
      <c r="J31" s="69" t="s">
        <v>253</v>
      </c>
    </row>
    <row r="32" spans="1:10" x14ac:dyDescent="0.25">
      <c r="A32" s="118">
        <v>26</v>
      </c>
      <c r="B32" s="111" t="s">
        <v>10</v>
      </c>
      <c r="C32" s="69">
        <f t="shared" si="19"/>
        <v>600</v>
      </c>
      <c r="D32" s="69">
        <v>100</v>
      </c>
      <c r="E32" s="69">
        <v>100</v>
      </c>
      <c r="F32" s="69">
        <v>100</v>
      </c>
      <c r="G32" s="69">
        <v>100</v>
      </c>
      <c r="H32" s="69">
        <v>100</v>
      </c>
      <c r="I32" s="69">
        <v>100</v>
      </c>
      <c r="J32" s="124"/>
    </row>
    <row r="33" spans="1:10" ht="63" x14ac:dyDescent="0.25">
      <c r="A33" s="118">
        <v>27</v>
      </c>
      <c r="B33" s="111" t="s">
        <v>20</v>
      </c>
      <c r="C33" s="69">
        <f t="shared" si="19"/>
        <v>18300</v>
      </c>
      <c r="D33" s="125">
        <f t="shared" ref="D33:I33" si="26">D34</f>
        <v>2800</v>
      </c>
      <c r="E33" s="125">
        <f t="shared" si="26"/>
        <v>3100</v>
      </c>
      <c r="F33" s="69">
        <f t="shared" si="26"/>
        <v>3100</v>
      </c>
      <c r="G33" s="69">
        <f t="shared" si="26"/>
        <v>3100</v>
      </c>
      <c r="H33" s="69">
        <f t="shared" si="26"/>
        <v>3100</v>
      </c>
      <c r="I33" s="69">
        <f t="shared" si="26"/>
        <v>3100</v>
      </c>
      <c r="J33" s="69" t="s">
        <v>351</v>
      </c>
    </row>
    <row r="34" spans="1:10" x14ac:dyDescent="0.25">
      <c r="A34" s="118">
        <v>28</v>
      </c>
      <c r="B34" s="111" t="s">
        <v>10</v>
      </c>
      <c r="C34" s="69">
        <f t="shared" si="19"/>
        <v>18300</v>
      </c>
      <c r="D34" s="125">
        <v>2800</v>
      </c>
      <c r="E34" s="125">
        <v>3100</v>
      </c>
      <c r="F34" s="69">
        <v>3100</v>
      </c>
      <c r="G34" s="69">
        <v>3100</v>
      </c>
      <c r="H34" s="69">
        <v>3100</v>
      </c>
      <c r="I34" s="69">
        <v>3100</v>
      </c>
      <c r="J34" s="124"/>
    </row>
    <row r="35" spans="1:10" ht="47.25" x14ac:dyDescent="0.25">
      <c r="A35" s="118">
        <v>29</v>
      </c>
      <c r="B35" s="111" t="s">
        <v>305</v>
      </c>
      <c r="C35" s="69">
        <f t="shared" si="19"/>
        <v>5100</v>
      </c>
      <c r="D35" s="69">
        <f t="shared" ref="D35:I35" si="27">D36</f>
        <v>850</v>
      </c>
      <c r="E35" s="69">
        <f t="shared" si="27"/>
        <v>850</v>
      </c>
      <c r="F35" s="69">
        <f t="shared" si="27"/>
        <v>850</v>
      </c>
      <c r="G35" s="69">
        <f t="shared" si="27"/>
        <v>850</v>
      </c>
      <c r="H35" s="69">
        <f t="shared" si="27"/>
        <v>850</v>
      </c>
      <c r="I35" s="69">
        <f t="shared" si="27"/>
        <v>850</v>
      </c>
      <c r="J35" s="69" t="s">
        <v>352</v>
      </c>
    </row>
    <row r="36" spans="1:10" x14ac:dyDescent="0.25">
      <c r="A36" s="118">
        <v>30</v>
      </c>
      <c r="B36" s="111" t="s">
        <v>10</v>
      </c>
      <c r="C36" s="69">
        <f t="shared" si="19"/>
        <v>5100</v>
      </c>
      <c r="D36" s="69">
        <v>850</v>
      </c>
      <c r="E36" s="69">
        <v>850</v>
      </c>
      <c r="F36" s="69">
        <v>850</v>
      </c>
      <c r="G36" s="69">
        <v>850</v>
      </c>
      <c r="H36" s="69">
        <v>850</v>
      </c>
      <c r="I36" s="69">
        <v>850</v>
      </c>
      <c r="J36" s="69"/>
    </row>
    <row r="37" spans="1:10" ht="110.25" x14ac:dyDescent="0.25">
      <c r="A37" s="118">
        <v>31</v>
      </c>
      <c r="B37" s="111" t="s">
        <v>306</v>
      </c>
      <c r="C37" s="69">
        <f t="shared" si="19"/>
        <v>2214</v>
      </c>
      <c r="D37" s="69">
        <f t="shared" ref="D37:I37" si="28">D38</f>
        <v>369</v>
      </c>
      <c r="E37" s="69">
        <f t="shared" si="28"/>
        <v>369</v>
      </c>
      <c r="F37" s="69">
        <f t="shared" si="28"/>
        <v>369</v>
      </c>
      <c r="G37" s="69">
        <f t="shared" si="28"/>
        <v>369</v>
      </c>
      <c r="H37" s="69">
        <f t="shared" si="28"/>
        <v>369</v>
      </c>
      <c r="I37" s="69">
        <f t="shared" si="28"/>
        <v>369</v>
      </c>
      <c r="J37" s="69" t="s">
        <v>353</v>
      </c>
    </row>
    <row r="38" spans="1:10" x14ac:dyDescent="0.25">
      <c r="A38" s="118">
        <v>32</v>
      </c>
      <c r="B38" s="111" t="s">
        <v>10</v>
      </c>
      <c r="C38" s="69">
        <f t="shared" si="19"/>
        <v>2214</v>
      </c>
      <c r="D38" s="69">
        <v>369</v>
      </c>
      <c r="E38" s="69">
        <v>369</v>
      </c>
      <c r="F38" s="69">
        <v>369</v>
      </c>
      <c r="G38" s="69">
        <v>369</v>
      </c>
      <c r="H38" s="69">
        <v>369</v>
      </c>
      <c r="I38" s="69">
        <v>369</v>
      </c>
      <c r="J38" s="124"/>
    </row>
    <row r="39" spans="1:10" ht="173.25" x14ac:dyDescent="0.25">
      <c r="A39" s="118">
        <v>33</v>
      </c>
      <c r="B39" s="111" t="s">
        <v>307</v>
      </c>
      <c r="C39" s="69">
        <f t="shared" si="19"/>
        <v>22900</v>
      </c>
      <c r="D39" s="69">
        <f t="shared" ref="D39:I39" si="29">D40</f>
        <v>4000</v>
      </c>
      <c r="E39" s="69">
        <f t="shared" si="29"/>
        <v>3700</v>
      </c>
      <c r="F39" s="69">
        <f t="shared" si="29"/>
        <v>3800</v>
      </c>
      <c r="G39" s="69">
        <f t="shared" si="29"/>
        <v>3800</v>
      </c>
      <c r="H39" s="69">
        <f t="shared" si="29"/>
        <v>3800</v>
      </c>
      <c r="I39" s="69">
        <f t="shared" si="29"/>
        <v>3800</v>
      </c>
      <c r="J39" s="69" t="s">
        <v>30</v>
      </c>
    </row>
    <row r="40" spans="1:10" x14ac:dyDescent="0.25">
      <c r="A40" s="118">
        <v>34</v>
      </c>
      <c r="B40" s="111" t="s">
        <v>10</v>
      </c>
      <c r="C40" s="69">
        <f t="shared" si="19"/>
        <v>22900</v>
      </c>
      <c r="D40" s="69">
        <v>4000</v>
      </c>
      <c r="E40" s="69">
        <v>3700</v>
      </c>
      <c r="F40" s="69">
        <v>3800</v>
      </c>
      <c r="G40" s="69">
        <v>3800</v>
      </c>
      <c r="H40" s="69">
        <v>3800</v>
      </c>
      <c r="I40" s="69">
        <v>3800</v>
      </c>
      <c r="J40" s="69"/>
    </row>
    <row r="41" spans="1:10" ht="63" x14ac:dyDescent="0.25">
      <c r="A41" s="118">
        <v>35</v>
      </c>
      <c r="B41" s="111" t="s">
        <v>308</v>
      </c>
      <c r="C41" s="69">
        <f t="shared" si="19"/>
        <v>3330</v>
      </c>
      <c r="D41" s="69">
        <f t="shared" ref="D41:I41" si="30">D42</f>
        <v>555</v>
      </c>
      <c r="E41" s="69">
        <f t="shared" si="30"/>
        <v>555</v>
      </c>
      <c r="F41" s="69">
        <f t="shared" si="30"/>
        <v>555</v>
      </c>
      <c r="G41" s="69">
        <f t="shared" si="30"/>
        <v>555</v>
      </c>
      <c r="H41" s="69">
        <f t="shared" si="30"/>
        <v>555</v>
      </c>
      <c r="I41" s="69">
        <f t="shared" si="30"/>
        <v>555</v>
      </c>
      <c r="J41" s="69" t="s">
        <v>32</v>
      </c>
    </row>
    <row r="42" spans="1:10" x14ac:dyDescent="0.25">
      <c r="A42" s="118">
        <v>36</v>
      </c>
      <c r="B42" s="111" t="s">
        <v>10</v>
      </c>
      <c r="C42" s="69">
        <f t="shared" si="19"/>
        <v>3330</v>
      </c>
      <c r="D42" s="125">
        <v>555</v>
      </c>
      <c r="E42" s="125">
        <v>555</v>
      </c>
      <c r="F42" s="125">
        <v>555</v>
      </c>
      <c r="G42" s="125">
        <v>555</v>
      </c>
      <c r="H42" s="125">
        <v>555</v>
      </c>
      <c r="I42" s="125">
        <v>555</v>
      </c>
      <c r="J42" s="124"/>
    </row>
    <row r="43" spans="1:10" ht="204.75" x14ac:dyDescent="0.25">
      <c r="A43" s="118">
        <v>37</v>
      </c>
      <c r="B43" s="111" t="s">
        <v>309</v>
      </c>
      <c r="C43" s="69">
        <f t="shared" si="19"/>
        <v>0.6</v>
      </c>
      <c r="D43" s="69">
        <f t="shared" ref="D43:I43" si="31">D44</f>
        <v>0.1</v>
      </c>
      <c r="E43" s="69">
        <f t="shared" si="31"/>
        <v>0.1</v>
      </c>
      <c r="F43" s="69">
        <f t="shared" si="31"/>
        <v>0.1</v>
      </c>
      <c r="G43" s="69">
        <f t="shared" si="31"/>
        <v>0.1</v>
      </c>
      <c r="H43" s="69">
        <f t="shared" si="31"/>
        <v>0.1</v>
      </c>
      <c r="I43" s="69">
        <f t="shared" si="31"/>
        <v>0.1</v>
      </c>
      <c r="J43" s="69" t="s">
        <v>32</v>
      </c>
    </row>
    <row r="44" spans="1:10" x14ac:dyDescent="0.25">
      <c r="A44" s="118">
        <v>38</v>
      </c>
      <c r="B44" s="111" t="s">
        <v>26</v>
      </c>
      <c r="C44" s="69">
        <f t="shared" si="19"/>
        <v>0.6</v>
      </c>
      <c r="D44" s="69">
        <v>0.1</v>
      </c>
      <c r="E44" s="69">
        <v>0.1</v>
      </c>
      <c r="F44" s="69">
        <v>0.1</v>
      </c>
      <c r="G44" s="69">
        <v>0.1</v>
      </c>
      <c r="H44" s="69">
        <v>0.1</v>
      </c>
      <c r="I44" s="69">
        <v>0.1</v>
      </c>
      <c r="J44" s="69"/>
    </row>
    <row r="45" spans="1:10" ht="110.25" x14ac:dyDescent="0.25">
      <c r="A45" s="118">
        <v>39</v>
      </c>
      <c r="B45" s="111" t="s">
        <v>310</v>
      </c>
      <c r="C45" s="69">
        <f t="shared" si="19"/>
        <v>677.4</v>
      </c>
      <c r="D45" s="69">
        <f t="shared" ref="D45:I45" si="32">D46</f>
        <v>112.9</v>
      </c>
      <c r="E45" s="69">
        <f t="shared" si="32"/>
        <v>112.9</v>
      </c>
      <c r="F45" s="69">
        <f t="shared" si="32"/>
        <v>112.9</v>
      </c>
      <c r="G45" s="69">
        <f t="shared" si="32"/>
        <v>112.9</v>
      </c>
      <c r="H45" s="69">
        <f t="shared" si="32"/>
        <v>112.9</v>
      </c>
      <c r="I45" s="69">
        <f t="shared" si="32"/>
        <v>112.9</v>
      </c>
      <c r="J45" s="69" t="s">
        <v>32</v>
      </c>
    </row>
    <row r="46" spans="1:10" x14ac:dyDescent="0.25">
      <c r="A46" s="118">
        <v>40</v>
      </c>
      <c r="B46" s="111" t="s">
        <v>26</v>
      </c>
      <c r="C46" s="69">
        <f t="shared" si="19"/>
        <v>677.4</v>
      </c>
      <c r="D46" s="69">
        <v>112.9</v>
      </c>
      <c r="E46" s="69">
        <v>112.9</v>
      </c>
      <c r="F46" s="69">
        <v>112.9</v>
      </c>
      <c r="G46" s="69">
        <v>112.9</v>
      </c>
      <c r="H46" s="69">
        <v>112.9</v>
      </c>
      <c r="I46" s="69">
        <v>112.9</v>
      </c>
      <c r="J46" s="69"/>
    </row>
    <row r="47" spans="1:10" ht="141.75" x14ac:dyDescent="0.25">
      <c r="A47" s="118">
        <v>41</v>
      </c>
      <c r="B47" s="111" t="s">
        <v>311</v>
      </c>
      <c r="C47" s="69">
        <f t="shared" si="19"/>
        <v>151.69999999999999</v>
      </c>
      <c r="D47" s="69">
        <f t="shared" ref="D47:I47" si="33">D48</f>
        <v>16.7</v>
      </c>
      <c r="E47" s="69">
        <f t="shared" si="33"/>
        <v>27</v>
      </c>
      <c r="F47" s="69">
        <f t="shared" si="33"/>
        <v>27</v>
      </c>
      <c r="G47" s="69">
        <f t="shared" si="33"/>
        <v>27</v>
      </c>
      <c r="H47" s="69">
        <f t="shared" si="33"/>
        <v>27</v>
      </c>
      <c r="I47" s="69">
        <f t="shared" si="33"/>
        <v>27</v>
      </c>
      <c r="J47" s="69" t="s">
        <v>32</v>
      </c>
    </row>
    <row r="48" spans="1:10" x14ac:dyDescent="0.25">
      <c r="A48" s="118">
        <v>42</v>
      </c>
      <c r="B48" s="111" t="s">
        <v>36</v>
      </c>
      <c r="C48" s="69">
        <f t="shared" si="19"/>
        <v>151.69999999999999</v>
      </c>
      <c r="D48" s="69">
        <v>16.7</v>
      </c>
      <c r="E48" s="69">
        <v>27</v>
      </c>
      <c r="F48" s="69">
        <v>27</v>
      </c>
      <c r="G48" s="69">
        <v>27</v>
      </c>
      <c r="H48" s="69">
        <v>27</v>
      </c>
      <c r="I48" s="69">
        <v>27</v>
      </c>
      <c r="J48" s="69"/>
    </row>
    <row r="49" spans="1:11" ht="78.75" x14ac:dyDescent="0.25">
      <c r="A49" s="118">
        <v>43</v>
      </c>
      <c r="B49" s="111" t="s">
        <v>312</v>
      </c>
      <c r="C49" s="69">
        <f>SUM(D49:I49)</f>
        <v>1617.8</v>
      </c>
      <c r="D49" s="125">
        <f>D50</f>
        <v>258.39999999999998</v>
      </c>
      <c r="E49" s="69">
        <f t="shared" ref="E49:I49" si="34">E50</f>
        <v>281.39999999999998</v>
      </c>
      <c r="F49" s="69">
        <f t="shared" si="34"/>
        <v>269.5</v>
      </c>
      <c r="G49" s="69">
        <f t="shared" si="34"/>
        <v>269.5</v>
      </c>
      <c r="H49" s="69">
        <f t="shared" si="34"/>
        <v>269.5</v>
      </c>
      <c r="I49" s="69">
        <f t="shared" si="34"/>
        <v>269.5</v>
      </c>
      <c r="J49" s="69" t="s">
        <v>251</v>
      </c>
    </row>
    <row r="50" spans="1:11" x14ac:dyDescent="0.25">
      <c r="A50" s="118">
        <v>44</v>
      </c>
      <c r="B50" s="111" t="s">
        <v>25</v>
      </c>
      <c r="C50" s="69">
        <f>SUM(D50:I50)</f>
        <v>1617.8</v>
      </c>
      <c r="D50" s="125">
        <v>258.39999999999998</v>
      </c>
      <c r="E50" s="69">
        <v>281.39999999999998</v>
      </c>
      <c r="F50" s="69">
        <v>269.5</v>
      </c>
      <c r="G50" s="69">
        <v>269.5</v>
      </c>
      <c r="H50" s="69">
        <v>269.5</v>
      </c>
      <c r="I50" s="69">
        <v>269.5</v>
      </c>
      <c r="J50" s="69"/>
    </row>
    <row r="51" spans="1:11" ht="37.5" customHeight="1" x14ac:dyDescent="0.25">
      <c r="A51" s="118">
        <v>45</v>
      </c>
      <c r="B51" s="166" t="s">
        <v>254</v>
      </c>
      <c r="C51" s="167"/>
      <c r="D51" s="167"/>
      <c r="E51" s="167"/>
      <c r="F51" s="167"/>
      <c r="G51" s="167"/>
      <c r="H51" s="167"/>
      <c r="I51" s="168"/>
      <c r="J51" s="122"/>
    </row>
    <row r="52" spans="1:11" ht="31.5" x14ac:dyDescent="0.25">
      <c r="A52" s="118">
        <v>46</v>
      </c>
      <c r="B52" s="111" t="s">
        <v>73</v>
      </c>
      <c r="C52" s="69">
        <f>SUM(D52:I52)</f>
        <v>144310.18000000002</v>
      </c>
      <c r="D52" s="69">
        <f t="shared" ref="D52:I52" si="35">SUM(D53)</f>
        <v>27582.07</v>
      </c>
      <c r="E52" s="69">
        <f t="shared" si="35"/>
        <v>22703.15</v>
      </c>
      <c r="F52" s="69">
        <f t="shared" si="35"/>
        <v>23506.240000000002</v>
      </c>
      <c r="G52" s="69">
        <f t="shared" si="35"/>
        <v>23506.240000000002</v>
      </c>
      <c r="H52" s="69">
        <f t="shared" si="35"/>
        <v>23506.240000000002</v>
      </c>
      <c r="I52" s="69">
        <f t="shared" si="35"/>
        <v>23506.240000000002</v>
      </c>
      <c r="J52" s="69" t="s">
        <v>7</v>
      </c>
    </row>
    <row r="53" spans="1:11" x14ac:dyDescent="0.25">
      <c r="A53" s="118">
        <v>47</v>
      </c>
      <c r="B53" s="111" t="s">
        <v>10</v>
      </c>
      <c r="C53" s="69">
        <f>SUM(D53:I53)</f>
        <v>144310.18000000002</v>
      </c>
      <c r="D53" s="69">
        <f t="shared" ref="D53:I53" si="36">D56</f>
        <v>27582.07</v>
      </c>
      <c r="E53" s="69">
        <f t="shared" si="36"/>
        <v>22703.15</v>
      </c>
      <c r="F53" s="69">
        <f t="shared" si="36"/>
        <v>23506.240000000002</v>
      </c>
      <c r="G53" s="69">
        <f t="shared" si="36"/>
        <v>23506.240000000002</v>
      </c>
      <c r="H53" s="69">
        <f t="shared" si="36"/>
        <v>23506.240000000002</v>
      </c>
      <c r="I53" s="69">
        <f t="shared" si="36"/>
        <v>23506.240000000002</v>
      </c>
      <c r="J53" s="69" t="s">
        <v>7</v>
      </c>
    </row>
    <row r="54" spans="1:11" x14ac:dyDescent="0.25">
      <c r="A54" s="118">
        <v>48</v>
      </c>
      <c r="B54" s="166" t="s">
        <v>16</v>
      </c>
      <c r="C54" s="167"/>
      <c r="D54" s="167"/>
      <c r="E54" s="167"/>
      <c r="F54" s="123"/>
      <c r="G54" s="123"/>
      <c r="H54" s="123"/>
      <c r="I54" s="123"/>
      <c r="J54" s="122"/>
    </row>
    <row r="55" spans="1:11" ht="31.5" x14ac:dyDescent="0.25">
      <c r="A55" s="118">
        <v>49</v>
      </c>
      <c r="B55" s="111" t="s">
        <v>45</v>
      </c>
      <c r="C55" s="69">
        <f t="shared" ref="C55:C58" si="37">SUM(D55:I55)</f>
        <v>144310.18000000002</v>
      </c>
      <c r="D55" s="69">
        <f t="shared" ref="D55:I55" si="38">D56</f>
        <v>27582.07</v>
      </c>
      <c r="E55" s="69">
        <f t="shared" si="38"/>
        <v>22703.15</v>
      </c>
      <c r="F55" s="69">
        <f t="shared" si="38"/>
        <v>23506.240000000002</v>
      </c>
      <c r="G55" s="69">
        <f t="shared" si="38"/>
        <v>23506.240000000002</v>
      </c>
      <c r="H55" s="69">
        <f t="shared" si="38"/>
        <v>23506.240000000002</v>
      </c>
      <c r="I55" s="69">
        <f t="shared" si="38"/>
        <v>23506.240000000002</v>
      </c>
      <c r="J55" s="69" t="s">
        <v>7</v>
      </c>
    </row>
    <row r="56" spans="1:11" x14ac:dyDescent="0.25">
      <c r="A56" s="118">
        <v>50</v>
      </c>
      <c r="B56" s="111" t="s">
        <v>10</v>
      </c>
      <c r="C56" s="69">
        <f t="shared" si="37"/>
        <v>144310.18000000002</v>
      </c>
      <c r="D56" s="69">
        <f>D58+D60+D62+D64+D66</f>
        <v>27582.07</v>
      </c>
      <c r="E56" s="69">
        <f t="shared" ref="E56:I56" si="39">E58+E60+E62+E64+E66</f>
        <v>22703.15</v>
      </c>
      <c r="F56" s="69">
        <f t="shared" si="39"/>
        <v>23506.240000000002</v>
      </c>
      <c r="G56" s="69">
        <f t="shared" si="39"/>
        <v>23506.240000000002</v>
      </c>
      <c r="H56" s="69">
        <f t="shared" si="39"/>
        <v>23506.240000000002</v>
      </c>
      <c r="I56" s="69">
        <f t="shared" si="39"/>
        <v>23506.240000000002</v>
      </c>
      <c r="J56" s="69" t="s">
        <v>7</v>
      </c>
    </row>
    <row r="57" spans="1:11" ht="110.25" x14ac:dyDescent="0.25">
      <c r="A57" s="118">
        <v>51</v>
      </c>
      <c r="B57" s="111" t="s">
        <v>255</v>
      </c>
      <c r="C57" s="69">
        <f t="shared" si="37"/>
        <v>12885</v>
      </c>
      <c r="D57" s="69">
        <f t="shared" ref="D57:I57" si="40">D58</f>
        <v>2187</v>
      </c>
      <c r="E57" s="69">
        <f t="shared" si="40"/>
        <v>2118</v>
      </c>
      <c r="F57" s="125">
        <f t="shared" si="40"/>
        <v>2145</v>
      </c>
      <c r="G57" s="125">
        <f t="shared" si="40"/>
        <v>2145</v>
      </c>
      <c r="H57" s="125">
        <f t="shared" si="40"/>
        <v>2145</v>
      </c>
      <c r="I57" s="125">
        <f t="shared" si="40"/>
        <v>2145</v>
      </c>
      <c r="J57" s="69" t="s">
        <v>303</v>
      </c>
      <c r="K57" s="126"/>
    </row>
    <row r="58" spans="1:11" x14ac:dyDescent="0.25">
      <c r="A58" s="118">
        <v>52</v>
      </c>
      <c r="B58" s="111" t="s">
        <v>10</v>
      </c>
      <c r="C58" s="69">
        <f t="shared" si="37"/>
        <v>12885</v>
      </c>
      <c r="D58" s="69">
        <v>2187</v>
      </c>
      <c r="E58" s="69">
        <v>2118</v>
      </c>
      <c r="F58" s="125">
        <v>2145</v>
      </c>
      <c r="G58" s="125">
        <v>2145</v>
      </c>
      <c r="H58" s="125">
        <v>2145</v>
      </c>
      <c r="I58" s="125">
        <v>2145</v>
      </c>
      <c r="J58" s="69"/>
    </row>
    <row r="59" spans="1:11" ht="94.5" x14ac:dyDescent="0.25">
      <c r="A59" s="118">
        <v>53</v>
      </c>
      <c r="B59" s="127" t="s">
        <v>334</v>
      </c>
      <c r="C59" s="69">
        <f>SUM(D59:I59)</f>
        <v>20329.2</v>
      </c>
      <c r="D59" s="125">
        <f>D60</f>
        <v>3388.2</v>
      </c>
      <c r="E59" s="125">
        <f t="shared" ref="E59:I59" si="41">E60</f>
        <v>3388.2</v>
      </c>
      <c r="F59" s="125">
        <f t="shared" si="41"/>
        <v>3388.2</v>
      </c>
      <c r="G59" s="125">
        <f t="shared" si="41"/>
        <v>3388.2</v>
      </c>
      <c r="H59" s="125">
        <f t="shared" si="41"/>
        <v>3388.2</v>
      </c>
      <c r="I59" s="125">
        <f t="shared" si="41"/>
        <v>3388.2</v>
      </c>
      <c r="J59" s="69" t="s">
        <v>354</v>
      </c>
    </row>
    <row r="60" spans="1:11" x14ac:dyDescent="0.25">
      <c r="A60" s="118">
        <v>54</v>
      </c>
      <c r="B60" s="111" t="s">
        <v>10</v>
      </c>
      <c r="C60" s="69">
        <f>SUM(D60:I60)</f>
        <v>20329.2</v>
      </c>
      <c r="D60" s="128">
        <v>3388.2</v>
      </c>
      <c r="E60" s="128">
        <v>3388.2</v>
      </c>
      <c r="F60" s="128">
        <v>3388.2</v>
      </c>
      <c r="G60" s="128">
        <v>3388.2</v>
      </c>
      <c r="H60" s="128">
        <v>3388.2</v>
      </c>
      <c r="I60" s="128">
        <v>3388.2</v>
      </c>
      <c r="J60" s="69"/>
      <c r="K60" s="121"/>
    </row>
    <row r="61" spans="1:11" ht="63" x14ac:dyDescent="0.25">
      <c r="A61" s="118">
        <v>55</v>
      </c>
      <c r="B61" s="111" t="s">
        <v>256</v>
      </c>
      <c r="C61" s="69">
        <f t="shared" ref="C61:C66" si="42">SUM(D61:I61)</f>
        <v>6623</v>
      </c>
      <c r="D61" s="69">
        <f>D62</f>
        <v>983</v>
      </c>
      <c r="E61" s="69">
        <f t="shared" ref="E61" si="43">E62</f>
        <v>1088</v>
      </c>
      <c r="F61" s="69">
        <f t="shared" ref="F61" si="44">F62</f>
        <v>1138</v>
      </c>
      <c r="G61" s="69">
        <f t="shared" ref="G61" si="45">G62</f>
        <v>1138</v>
      </c>
      <c r="H61" s="69">
        <f t="shared" ref="H61" si="46">H62</f>
        <v>1138</v>
      </c>
      <c r="I61" s="69">
        <f t="shared" ref="I61" si="47">I62</f>
        <v>1138</v>
      </c>
      <c r="J61" s="129" t="s">
        <v>364</v>
      </c>
    </row>
    <row r="62" spans="1:11" x14ac:dyDescent="0.25">
      <c r="A62" s="118">
        <v>56</v>
      </c>
      <c r="B62" s="111" t="s">
        <v>10</v>
      </c>
      <c r="C62" s="69">
        <f t="shared" si="42"/>
        <v>6623</v>
      </c>
      <c r="D62" s="69">
        <v>983</v>
      </c>
      <c r="E62" s="69">
        <v>1088</v>
      </c>
      <c r="F62" s="69">
        <v>1138</v>
      </c>
      <c r="G62" s="69">
        <v>1138</v>
      </c>
      <c r="H62" s="69">
        <v>1138</v>
      </c>
      <c r="I62" s="69">
        <v>1138</v>
      </c>
      <c r="J62" s="69"/>
    </row>
    <row r="63" spans="1:11" ht="94.5" x14ac:dyDescent="0.25">
      <c r="A63" s="118">
        <v>57</v>
      </c>
      <c r="B63" s="111" t="s">
        <v>257</v>
      </c>
      <c r="C63" s="69">
        <f t="shared" si="42"/>
        <v>1490</v>
      </c>
      <c r="D63" s="69">
        <f>D64</f>
        <v>215</v>
      </c>
      <c r="E63" s="69">
        <f t="shared" ref="E63:I63" si="48">E64</f>
        <v>215</v>
      </c>
      <c r="F63" s="69">
        <f t="shared" si="48"/>
        <v>265</v>
      </c>
      <c r="G63" s="69">
        <f t="shared" si="48"/>
        <v>265</v>
      </c>
      <c r="H63" s="69">
        <f t="shared" si="48"/>
        <v>265</v>
      </c>
      <c r="I63" s="69">
        <f t="shared" si="48"/>
        <v>265</v>
      </c>
      <c r="J63" s="69" t="s">
        <v>365</v>
      </c>
    </row>
    <row r="64" spans="1:11" x14ac:dyDescent="0.25">
      <c r="A64" s="118">
        <v>58</v>
      </c>
      <c r="B64" s="111" t="s">
        <v>10</v>
      </c>
      <c r="C64" s="69">
        <f t="shared" si="42"/>
        <v>1490</v>
      </c>
      <c r="D64" s="69">
        <v>215</v>
      </c>
      <c r="E64" s="69">
        <v>215</v>
      </c>
      <c r="F64" s="69">
        <v>265</v>
      </c>
      <c r="G64" s="69">
        <v>265</v>
      </c>
      <c r="H64" s="69">
        <v>265</v>
      </c>
      <c r="I64" s="69">
        <v>265</v>
      </c>
      <c r="J64" s="69"/>
    </row>
    <row r="65" spans="1:10" ht="126" x14ac:dyDescent="0.25">
      <c r="A65" s="118">
        <v>59</v>
      </c>
      <c r="B65" s="111" t="s">
        <v>258</v>
      </c>
      <c r="C65" s="69">
        <f t="shared" si="42"/>
        <v>102982.98000000001</v>
      </c>
      <c r="D65" s="125">
        <f>D66</f>
        <v>20808.87</v>
      </c>
      <c r="E65" s="69">
        <f t="shared" ref="E65:I65" si="49">E66</f>
        <v>15893.95</v>
      </c>
      <c r="F65" s="69">
        <f t="shared" si="49"/>
        <v>16570.04</v>
      </c>
      <c r="G65" s="69">
        <f t="shared" si="49"/>
        <v>16570.04</v>
      </c>
      <c r="H65" s="69">
        <f t="shared" si="49"/>
        <v>16570.04</v>
      </c>
      <c r="I65" s="69">
        <f t="shared" si="49"/>
        <v>16570.04</v>
      </c>
      <c r="J65" s="69" t="s">
        <v>355</v>
      </c>
    </row>
    <row r="66" spans="1:10" x14ac:dyDescent="0.25">
      <c r="A66" s="118">
        <v>60</v>
      </c>
      <c r="B66" s="111" t="s">
        <v>10</v>
      </c>
      <c r="C66" s="69">
        <f t="shared" si="42"/>
        <v>102982.98000000001</v>
      </c>
      <c r="D66" s="125">
        <v>20808.87</v>
      </c>
      <c r="E66" s="69">
        <v>15893.95</v>
      </c>
      <c r="F66" s="69">
        <v>16570.04</v>
      </c>
      <c r="G66" s="69">
        <v>16570.04</v>
      </c>
      <c r="H66" s="69">
        <v>16570.04</v>
      </c>
      <c r="I66" s="69">
        <v>16570.04</v>
      </c>
      <c r="J66" s="124"/>
    </row>
    <row r="67" spans="1:10" x14ac:dyDescent="0.25">
      <c r="A67" s="118">
        <v>61</v>
      </c>
      <c r="B67" s="166" t="s">
        <v>259</v>
      </c>
      <c r="C67" s="167"/>
      <c r="D67" s="167"/>
      <c r="E67" s="167"/>
      <c r="F67" s="167"/>
      <c r="G67" s="167"/>
      <c r="H67" s="167"/>
      <c r="I67" s="168"/>
      <c r="J67" s="122"/>
    </row>
    <row r="68" spans="1:10" ht="31.5" x14ac:dyDescent="0.25">
      <c r="A68" s="118">
        <v>62</v>
      </c>
      <c r="B68" s="111" t="s">
        <v>73</v>
      </c>
      <c r="C68" s="69">
        <f>SUM(D68:I68)</f>
        <v>1727807.07</v>
      </c>
      <c r="D68" s="69">
        <f t="shared" ref="D68:I68" si="50">SUM(D69:D71)</f>
        <v>243472.27</v>
      </c>
      <c r="E68" s="69">
        <f t="shared" si="50"/>
        <v>295084.98</v>
      </c>
      <c r="F68" s="69">
        <f t="shared" si="50"/>
        <v>300349.63</v>
      </c>
      <c r="G68" s="69">
        <f t="shared" si="50"/>
        <v>304020.19</v>
      </c>
      <c r="H68" s="69">
        <f t="shared" si="50"/>
        <v>291185</v>
      </c>
      <c r="I68" s="69">
        <f t="shared" si="50"/>
        <v>293695</v>
      </c>
      <c r="J68" s="69" t="s">
        <v>7</v>
      </c>
    </row>
    <row r="69" spans="1:10" x14ac:dyDescent="0.25">
      <c r="A69" s="118">
        <v>63</v>
      </c>
      <c r="B69" s="111" t="s">
        <v>9</v>
      </c>
      <c r="C69" s="69">
        <f>SUM(D69:I69)</f>
        <v>11124.9</v>
      </c>
      <c r="D69" s="69">
        <f t="shared" ref="D69:I70" si="51">D75+D88</f>
        <v>1727.8</v>
      </c>
      <c r="E69" s="69">
        <f t="shared" si="51"/>
        <v>1737.1</v>
      </c>
      <c r="F69" s="69">
        <f t="shared" si="51"/>
        <v>1915</v>
      </c>
      <c r="G69" s="69">
        <f t="shared" si="51"/>
        <v>1915</v>
      </c>
      <c r="H69" s="69">
        <f t="shared" si="51"/>
        <v>1915</v>
      </c>
      <c r="I69" s="69">
        <f t="shared" si="51"/>
        <v>1915</v>
      </c>
      <c r="J69" s="69" t="s">
        <v>7</v>
      </c>
    </row>
    <row r="70" spans="1:10" x14ac:dyDescent="0.25">
      <c r="A70" s="118">
        <v>64</v>
      </c>
      <c r="B70" s="111" t="s">
        <v>10</v>
      </c>
      <c r="C70" s="69">
        <f>SUM(D70:I70)</f>
        <v>1716682.17</v>
      </c>
      <c r="D70" s="69">
        <f t="shared" si="51"/>
        <v>241744.47</v>
      </c>
      <c r="E70" s="69">
        <f t="shared" si="51"/>
        <v>293347.88</v>
      </c>
      <c r="F70" s="69">
        <f t="shared" si="51"/>
        <v>298434.63</v>
      </c>
      <c r="G70" s="69">
        <f t="shared" si="51"/>
        <v>302105.19</v>
      </c>
      <c r="H70" s="69">
        <f t="shared" si="51"/>
        <v>289270</v>
      </c>
      <c r="I70" s="69">
        <f t="shared" si="51"/>
        <v>291780</v>
      </c>
      <c r="J70" s="69" t="s">
        <v>7</v>
      </c>
    </row>
    <row r="71" spans="1:10" ht="31.5" x14ac:dyDescent="0.25">
      <c r="A71" s="118">
        <v>65</v>
      </c>
      <c r="B71" s="111" t="s">
        <v>225</v>
      </c>
      <c r="C71" s="69">
        <f>SUM(D71:I71)</f>
        <v>0</v>
      </c>
      <c r="D71" s="69">
        <f t="shared" ref="D71" si="52">D90</f>
        <v>0</v>
      </c>
      <c r="E71" s="69">
        <f>E90</f>
        <v>0</v>
      </c>
      <c r="F71" s="69">
        <f t="shared" ref="F71:I71" si="53">F90</f>
        <v>0</v>
      </c>
      <c r="G71" s="69">
        <f t="shared" si="53"/>
        <v>0</v>
      </c>
      <c r="H71" s="69">
        <f t="shared" si="53"/>
        <v>0</v>
      </c>
      <c r="I71" s="69">
        <f t="shared" si="53"/>
        <v>0</v>
      </c>
      <c r="J71" s="69"/>
    </row>
    <row r="72" spans="1:10" x14ac:dyDescent="0.25">
      <c r="A72" s="118">
        <v>66</v>
      </c>
      <c r="B72" s="174" t="s">
        <v>87</v>
      </c>
      <c r="C72" s="175"/>
      <c r="D72" s="175"/>
      <c r="E72" s="178"/>
      <c r="F72" s="130"/>
      <c r="G72" s="130"/>
      <c r="H72" s="130"/>
      <c r="I72" s="130"/>
      <c r="J72" s="69"/>
    </row>
    <row r="73" spans="1:10" ht="47.25" x14ac:dyDescent="0.25">
      <c r="A73" s="118">
        <v>67</v>
      </c>
      <c r="B73" s="131" t="s">
        <v>88</v>
      </c>
      <c r="C73" s="132">
        <f t="shared" ref="C73:C75" si="54">SUM(D73:I73)</f>
        <v>298968.44</v>
      </c>
      <c r="D73" s="133">
        <f t="shared" ref="D73:I73" si="55">D74+D75+D76</f>
        <v>48968.44</v>
      </c>
      <c r="E73" s="133">
        <f t="shared" si="55"/>
        <v>50000</v>
      </c>
      <c r="F73" s="133">
        <f t="shared" si="55"/>
        <v>50000</v>
      </c>
      <c r="G73" s="133">
        <f t="shared" si="55"/>
        <v>50000</v>
      </c>
      <c r="H73" s="133">
        <f t="shared" si="55"/>
        <v>50000</v>
      </c>
      <c r="I73" s="133">
        <f t="shared" si="55"/>
        <v>50000</v>
      </c>
      <c r="J73" s="69" t="s">
        <v>7</v>
      </c>
    </row>
    <row r="74" spans="1:10" x14ac:dyDescent="0.25">
      <c r="A74" s="118">
        <v>68</v>
      </c>
      <c r="B74" s="131" t="s">
        <v>12</v>
      </c>
      <c r="C74" s="132">
        <f t="shared" si="54"/>
        <v>0</v>
      </c>
      <c r="D74" s="133">
        <f t="shared" ref="D74:I74" si="56">D79</f>
        <v>0</v>
      </c>
      <c r="E74" s="133">
        <f t="shared" si="56"/>
        <v>0</v>
      </c>
      <c r="F74" s="133">
        <f t="shared" si="56"/>
        <v>0</v>
      </c>
      <c r="G74" s="133">
        <f t="shared" si="56"/>
        <v>0</v>
      </c>
      <c r="H74" s="133">
        <f t="shared" si="56"/>
        <v>0</v>
      </c>
      <c r="I74" s="133">
        <f t="shared" si="56"/>
        <v>0</v>
      </c>
      <c r="J74" s="69" t="s">
        <v>7</v>
      </c>
    </row>
    <row r="75" spans="1:10" x14ac:dyDescent="0.25">
      <c r="A75" s="118">
        <v>69</v>
      </c>
      <c r="B75" s="131" t="s">
        <v>63</v>
      </c>
      <c r="C75" s="132">
        <f t="shared" si="54"/>
        <v>0</v>
      </c>
      <c r="D75" s="133">
        <f t="shared" ref="D75:I75" si="57">D80</f>
        <v>0</v>
      </c>
      <c r="E75" s="133">
        <f t="shared" si="57"/>
        <v>0</v>
      </c>
      <c r="F75" s="133">
        <f t="shared" si="57"/>
        <v>0</v>
      </c>
      <c r="G75" s="133">
        <f t="shared" si="57"/>
        <v>0</v>
      </c>
      <c r="H75" s="133">
        <f t="shared" si="57"/>
        <v>0</v>
      </c>
      <c r="I75" s="133">
        <f t="shared" si="57"/>
        <v>0</v>
      </c>
      <c r="J75" s="69" t="s">
        <v>7</v>
      </c>
    </row>
    <row r="76" spans="1:10" x14ac:dyDescent="0.25">
      <c r="A76" s="118">
        <v>70</v>
      </c>
      <c r="B76" s="131" t="s">
        <v>25</v>
      </c>
      <c r="C76" s="132">
        <f>SUM(D76:I76)</f>
        <v>298968.44</v>
      </c>
      <c r="D76" s="69">
        <f t="shared" ref="D76:I76" si="58">D81</f>
        <v>48968.44</v>
      </c>
      <c r="E76" s="69">
        <f t="shared" si="58"/>
        <v>50000</v>
      </c>
      <c r="F76" s="69">
        <f t="shared" si="58"/>
        <v>50000</v>
      </c>
      <c r="G76" s="69">
        <f t="shared" si="58"/>
        <v>50000</v>
      </c>
      <c r="H76" s="69">
        <f t="shared" si="58"/>
        <v>50000</v>
      </c>
      <c r="I76" s="69">
        <f t="shared" si="58"/>
        <v>50000</v>
      </c>
      <c r="J76" s="69" t="s">
        <v>7</v>
      </c>
    </row>
    <row r="77" spans="1:10" x14ac:dyDescent="0.25">
      <c r="A77" s="118">
        <v>71</v>
      </c>
      <c r="B77" s="174" t="s">
        <v>243</v>
      </c>
      <c r="C77" s="175"/>
      <c r="D77" s="175"/>
      <c r="E77" s="178"/>
      <c r="F77" s="130"/>
      <c r="G77" s="130"/>
      <c r="H77" s="130"/>
      <c r="I77" s="130"/>
      <c r="J77" s="69"/>
    </row>
    <row r="78" spans="1:10" ht="63" x14ac:dyDescent="0.25">
      <c r="A78" s="118">
        <v>72</v>
      </c>
      <c r="B78" s="134" t="s">
        <v>90</v>
      </c>
      <c r="C78" s="69">
        <f t="shared" ref="C78:C81" si="59">SUM(D78:I78)</f>
        <v>298968.44</v>
      </c>
      <c r="D78" s="133">
        <f t="shared" ref="D78:I78" si="60">D79+D80+D81</f>
        <v>48968.44</v>
      </c>
      <c r="E78" s="133">
        <f t="shared" si="60"/>
        <v>50000</v>
      </c>
      <c r="F78" s="133">
        <f t="shared" si="60"/>
        <v>50000</v>
      </c>
      <c r="G78" s="133">
        <f t="shared" si="60"/>
        <v>50000</v>
      </c>
      <c r="H78" s="133">
        <f t="shared" si="60"/>
        <v>50000</v>
      </c>
      <c r="I78" s="133">
        <f t="shared" si="60"/>
        <v>50000</v>
      </c>
      <c r="J78" s="69" t="s">
        <v>7</v>
      </c>
    </row>
    <row r="79" spans="1:10" x14ac:dyDescent="0.25">
      <c r="A79" s="118">
        <v>73</v>
      </c>
      <c r="B79" s="134" t="s">
        <v>12</v>
      </c>
      <c r="C79" s="69">
        <f t="shared" si="59"/>
        <v>0</v>
      </c>
      <c r="D79" s="133">
        <v>0</v>
      </c>
      <c r="E79" s="133">
        <v>0</v>
      </c>
      <c r="F79" s="133">
        <v>0</v>
      </c>
      <c r="G79" s="133">
        <v>0</v>
      </c>
      <c r="H79" s="133">
        <v>0</v>
      </c>
      <c r="I79" s="133">
        <v>0</v>
      </c>
      <c r="J79" s="69" t="s">
        <v>7</v>
      </c>
    </row>
    <row r="80" spans="1:10" x14ac:dyDescent="0.25">
      <c r="A80" s="118">
        <v>74</v>
      </c>
      <c r="B80" s="134" t="s">
        <v>63</v>
      </c>
      <c r="C80" s="69">
        <f t="shared" si="59"/>
        <v>0</v>
      </c>
      <c r="D80" s="133">
        <f t="shared" ref="D80:I80" si="61">D188</f>
        <v>0</v>
      </c>
      <c r="E80" s="133">
        <f t="shared" si="61"/>
        <v>0</v>
      </c>
      <c r="F80" s="133">
        <f t="shared" si="61"/>
        <v>0</v>
      </c>
      <c r="G80" s="133">
        <f t="shared" si="61"/>
        <v>0</v>
      </c>
      <c r="H80" s="133">
        <f t="shared" si="61"/>
        <v>0</v>
      </c>
      <c r="I80" s="133">
        <f t="shared" si="61"/>
        <v>0</v>
      </c>
      <c r="J80" s="69" t="s">
        <v>7</v>
      </c>
    </row>
    <row r="81" spans="1:11" x14ac:dyDescent="0.25">
      <c r="A81" s="118">
        <v>75</v>
      </c>
      <c r="B81" s="135" t="s">
        <v>25</v>
      </c>
      <c r="C81" s="69">
        <f t="shared" si="59"/>
        <v>298968.44</v>
      </c>
      <c r="D81" s="69">
        <f>D83+D85</f>
        <v>48968.44</v>
      </c>
      <c r="E81" s="69">
        <f t="shared" ref="E81:I81" si="62">E83+E85</f>
        <v>50000</v>
      </c>
      <c r="F81" s="69">
        <f t="shared" si="62"/>
        <v>50000</v>
      </c>
      <c r="G81" s="69">
        <f t="shared" si="62"/>
        <v>50000</v>
      </c>
      <c r="H81" s="69">
        <f t="shared" si="62"/>
        <v>50000</v>
      </c>
      <c r="I81" s="69">
        <f t="shared" si="62"/>
        <v>50000</v>
      </c>
      <c r="J81" s="69" t="s">
        <v>7</v>
      </c>
    </row>
    <row r="82" spans="1:11" ht="94.5" x14ac:dyDescent="0.25">
      <c r="A82" s="118">
        <v>76</v>
      </c>
      <c r="B82" s="136" t="s">
        <v>343</v>
      </c>
      <c r="C82" s="69">
        <f>SUM(D82:I82)</f>
        <v>298968.44</v>
      </c>
      <c r="D82" s="69">
        <f>D83</f>
        <v>48968.44</v>
      </c>
      <c r="E82" s="69">
        <f t="shared" ref="E82:I82" si="63">E83</f>
        <v>50000</v>
      </c>
      <c r="F82" s="69">
        <f t="shared" si="63"/>
        <v>50000</v>
      </c>
      <c r="G82" s="69">
        <f t="shared" si="63"/>
        <v>50000</v>
      </c>
      <c r="H82" s="69">
        <f t="shared" si="63"/>
        <v>50000</v>
      </c>
      <c r="I82" s="69">
        <f t="shared" si="63"/>
        <v>50000</v>
      </c>
      <c r="J82" s="69" t="s">
        <v>356</v>
      </c>
      <c r="K82" s="137"/>
    </row>
    <row r="83" spans="1:11" x14ac:dyDescent="0.25">
      <c r="A83" s="118">
        <v>77</v>
      </c>
      <c r="B83" s="135" t="s">
        <v>10</v>
      </c>
      <c r="C83" s="69">
        <f>SUM(D83:I83)</f>
        <v>298968.44</v>
      </c>
      <c r="D83" s="69">
        <v>48968.44</v>
      </c>
      <c r="E83" s="69">
        <v>50000</v>
      </c>
      <c r="F83" s="69">
        <v>50000</v>
      </c>
      <c r="G83" s="69">
        <v>50000</v>
      </c>
      <c r="H83" s="69">
        <v>50000</v>
      </c>
      <c r="I83" s="69">
        <v>50000</v>
      </c>
      <c r="J83" s="69"/>
      <c r="K83" s="121"/>
    </row>
    <row r="84" spans="1:11" ht="78.75" x14ac:dyDescent="0.25">
      <c r="A84" s="118">
        <v>78</v>
      </c>
      <c r="B84" s="111" t="s">
        <v>347</v>
      </c>
      <c r="C84" s="69">
        <f>SUM(D84:I84)</f>
        <v>0</v>
      </c>
      <c r="D84" s="69">
        <f>D85</f>
        <v>0</v>
      </c>
      <c r="E84" s="69">
        <f t="shared" ref="E84:I84" si="64">E85</f>
        <v>0</v>
      </c>
      <c r="F84" s="69">
        <f t="shared" si="64"/>
        <v>0</v>
      </c>
      <c r="G84" s="69">
        <f t="shared" si="64"/>
        <v>0</v>
      </c>
      <c r="H84" s="69">
        <f t="shared" si="64"/>
        <v>0</v>
      </c>
      <c r="I84" s="69">
        <f t="shared" si="64"/>
        <v>0</v>
      </c>
      <c r="J84" s="69" t="s">
        <v>320</v>
      </c>
      <c r="K84" s="121"/>
    </row>
    <row r="85" spans="1:11" x14ac:dyDescent="0.25">
      <c r="A85" s="118">
        <v>79</v>
      </c>
      <c r="B85" s="111" t="s">
        <v>25</v>
      </c>
      <c r="C85" s="69">
        <f>SUM(D85:I85)</f>
        <v>0</v>
      </c>
      <c r="D85" s="69">
        <v>0</v>
      </c>
      <c r="E85" s="69">
        <v>0</v>
      </c>
      <c r="F85" s="69">
        <v>0</v>
      </c>
      <c r="G85" s="69">
        <v>0</v>
      </c>
      <c r="H85" s="69">
        <v>0</v>
      </c>
      <c r="I85" s="69">
        <v>0</v>
      </c>
      <c r="J85" s="69"/>
      <c r="K85" s="121"/>
    </row>
    <row r="86" spans="1:11" x14ac:dyDescent="0.25">
      <c r="A86" s="118">
        <v>80</v>
      </c>
      <c r="B86" s="166" t="s">
        <v>16</v>
      </c>
      <c r="C86" s="167"/>
      <c r="D86" s="167"/>
      <c r="E86" s="167"/>
      <c r="F86" s="123"/>
      <c r="G86" s="123"/>
      <c r="H86" s="123"/>
      <c r="I86" s="123"/>
      <c r="J86" s="122"/>
    </row>
    <row r="87" spans="1:11" ht="31.5" x14ac:dyDescent="0.25">
      <c r="A87" s="118">
        <v>81</v>
      </c>
      <c r="B87" s="111" t="s">
        <v>103</v>
      </c>
      <c r="C87" s="69">
        <f>SUM(D87:I87)</f>
        <v>1428838.63</v>
      </c>
      <c r="D87" s="69">
        <f t="shared" ref="D87:I87" si="65">SUM(D88:D90)</f>
        <v>194503.83</v>
      </c>
      <c r="E87" s="69">
        <f t="shared" si="65"/>
        <v>245084.98</v>
      </c>
      <c r="F87" s="69">
        <f t="shared" si="65"/>
        <v>250349.63</v>
      </c>
      <c r="G87" s="69">
        <f t="shared" si="65"/>
        <v>254020.19</v>
      </c>
      <c r="H87" s="69">
        <f t="shared" si="65"/>
        <v>241185</v>
      </c>
      <c r="I87" s="69">
        <f t="shared" si="65"/>
        <v>243695</v>
      </c>
      <c r="J87" s="69" t="s">
        <v>7</v>
      </c>
    </row>
    <row r="88" spans="1:11" x14ac:dyDescent="0.25">
      <c r="A88" s="118">
        <v>82</v>
      </c>
      <c r="B88" s="111" t="s">
        <v>9</v>
      </c>
      <c r="C88" s="69">
        <f>SUM(D88:I88)</f>
        <v>11124.9</v>
      </c>
      <c r="D88" s="69">
        <f t="shared" ref="D88:I88" si="66">D96+D107+D109</f>
        <v>1727.8</v>
      </c>
      <c r="E88" s="69">
        <f t="shared" si="66"/>
        <v>1737.1</v>
      </c>
      <c r="F88" s="69">
        <f t="shared" si="66"/>
        <v>1915</v>
      </c>
      <c r="G88" s="69">
        <f t="shared" si="66"/>
        <v>1915</v>
      </c>
      <c r="H88" s="69">
        <f t="shared" si="66"/>
        <v>1915</v>
      </c>
      <c r="I88" s="69">
        <f t="shared" si="66"/>
        <v>1915</v>
      </c>
      <c r="J88" s="69" t="s">
        <v>7</v>
      </c>
    </row>
    <row r="89" spans="1:11" x14ac:dyDescent="0.25">
      <c r="A89" s="118">
        <v>83</v>
      </c>
      <c r="B89" s="111" t="s">
        <v>10</v>
      </c>
      <c r="C89" s="69">
        <f>SUM(D89:I89)</f>
        <v>1417713.73</v>
      </c>
      <c r="D89" s="69">
        <f t="shared" ref="D89:I89" si="67">D92+D94+D97+D99+D101+D103+D105+D113+D110</f>
        <v>192776.03</v>
      </c>
      <c r="E89" s="69">
        <f t="shared" si="67"/>
        <v>243347.88</v>
      </c>
      <c r="F89" s="69">
        <f t="shared" si="67"/>
        <v>248434.63</v>
      </c>
      <c r="G89" s="69">
        <f t="shared" si="67"/>
        <v>252105.19</v>
      </c>
      <c r="H89" s="69">
        <f t="shared" si="67"/>
        <v>239270</v>
      </c>
      <c r="I89" s="69">
        <f t="shared" si="67"/>
        <v>241780</v>
      </c>
      <c r="J89" s="69" t="s">
        <v>7</v>
      </c>
    </row>
    <row r="90" spans="1:11" ht="31.5" x14ac:dyDescent="0.25">
      <c r="A90" s="118">
        <v>84</v>
      </c>
      <c r="B90" s="111" t="s">
        <v>225</v>
      </c>
      <c r="C90" s="69">
        <f t="shared" ref="C90" si="68">SUM(D90:I90)</f>
        <v>0</v>
      </c>
      <c r="D90" s="69">
        <f t="shared" ref="D90:I90" si="69">D111</f>
        <v>0</v>
      </c>
      <c r="E90" s="69">
        <f t="shared" si="69"/>
        <v>0</v>
      </c>
      <c r="F90" s="69">
        <f t="shared" si="69"/>
        <v>0</v>
      </c>
      <c r="G90" s="69">
        <f t="shared" si="69"/>
        <v>0</v>
      </c>
      <c r="H90" s="69">
        <f t="shared" si="69"/>
        <v>0</v>
      </c>
      <c r="I90" s="69">
        <f t="shared" si="69"/>
        <v>0</v>
      </c>
      <c r="J90" s="69"/>
    </row>
    <row r="91" spans="1:11" ht="94.5" x14ac:dyDescent="0.25">
      <c r="A91" s="118">
        <v>85</v>
      </c>
      <c r="B91" s="111" t="s">
        <v>338</v>
      </c>
      <c r="C91" s="69">
        <f t="shared" ref="C91" si="70">SUM(D91:I91)</f>
        <v>432055.56</v>
      </c>
      <c r="D91" s="69">
        <f t="shared" ref="D91:I91" si="71">D92</f>
        <v>45655.56</v>
      </c>
      <c r="E91" s="69">
        <f t="shared" si="71"/>
        <v>78500</v>
      </c>
      <c r="F91" s="69">
        <f t="shared" si="71"/>
        <v>74900</v>
      </c>
      <c r="G91" s="69">
        <f t="shared" si="71"/>
        <v>76200</v>
      </c>
      <c r="H91" s="69">
        <f t="shared" si="71"/>
        <v>77700</v>
      </c>
      <c r="I91" s="69">
        <f t="shared" si="71"/>
        <v>79100</v>
      </c>
      <c r="J91" s="69" t="s">
        <v>357</v>
      </c>
      <c r="K91" s="120"/>
    </row>
    <row r="92" spans="1:11" x14ac:dyDescent="0.25">
      <c r="A92" s="118">
        <v>86</v>
      </c>
      <c r="B92" s="111" t="s">
        <v>10</v>
      </c>
      <c r="C92" s="69">
        <f>SUM(D92:I92)</f>
        <v>432055.56</v>
      </c>
      <c r="D92" s="69">
        <v>45655.56</v>
      </c>
      <c r="E92" s="69">
        <v>78500</v>
      </c>
      <c r="F92" s="69">
        <v>74900</v>
      </c>
      <c r="G92" s="69">
        <v>76200</v>
      </c>
      <c r="H92" s="69">
        <v>77700</v>
      </c>
      <c r="I92" s="69">
        <v>79100</v>
      </c>
      <c r="J92" s="69"/>
      <c r="K92" s="121"/>
    </row>
    <row r="93" spans="1:11" ht="78.75" x14ac:dyDescent="0.25">
      <c r="A93" s="118">
        <v>87</v>
      </c>
      <c r="B93" s="111" t="s">
        <v>339</v>
      </c>
      <c r="C93" s="69">
        <f>SUM(D93:I93)</f>
        <v>291790</v>
      </c>
      <c r="D93" s="69">
        <f>D94</f>
        <v>21000</v>
      </c>
      <c r="E93" s="69">
        <f t="shared" ref="E93:I93" si="72">E94</f>
        <v>52000</v>
      </c>
      <c r="F93" s="69">
        <f t="shared" si="72"/>
        <v>53100</v>
      </c>
      <c r="G93" s="69">
        <f t="shared" si="72"/>
        <v>54200</v>
      </c>
      <c r="H93" s="69">
        <f t="shared" si="72"/>
        <v>55190</v>
      </c>
      <c r="I93" s="69">
        <f t="shared" si="72"/>
        <v>56300</v>
      </c>
      <c r="J93" s="69" t="s">
        <v>356</v>
      </c>
      <c r="K93" s="121"/>
    </row>
    <row r="94" spans="1:11" x14ac:dyDescent="0.25">
      <c r="A94" s="118">
        <v>88</v>
      </c>
      <c r="B94" s="111" t="s">
        <v>10</v>
      </c>
      <c r="C94" s="69">
        <f>SUM(D94:I94)</f>
        <v>291790</v>
      </c>
      <c r="D94" s="69">
        <v>21000</v>
      </c>
      <c r="E94" s="69">
        <v>52000</v>
      </c>
      <c r="F94" s="69">
        <v>53100</v>
      </c>
      <c r="G94" s="69">
        <v>54200</v>
      </c>
      <c r="H94" s="69">
        <v>55190</v>
      </c>
      <c r="I94" s="69">
        <v>56300</v>
      </c>
      <c r="J94" s="69"/>
      <c r="K94" s="121"/>
    </row>
    <row r="95" spans="1:11" ht="110.25" x14ac:dyDescent="0.25">
      <c r="A95" s="118">
        <v>89</v>
      </c>
      <c r="B95" s="111" t="s">
        <v>340</v>
      </c>
      <c r="C95" s="69">
        <f>SUM(D95:I95)</f>
        <v>5000</v>
      </c>
      <c r="D95" s="69">
        <f>D96+D97</f>
        <v>5000</v>
      </c>
      <c r="E95" s="69">
        <f t="shared" ref="E95:I95" si="73">E96+E97</f>
        <v>0</v>
      </c>
      <c r="F95" s="69">
        <f t="shared" si="73"/>
        <v>0</v>
      </c>
      <c r="G95" s="69">
        <f t="shared" si="73"/>
        <v>0</v>
      </c>
      <c r="H95" s="69">
        <f t="shared" si="73"/>
        <v>0</v>
      </c>
      <c r="I95" s="69">
        <f t="shared" si="73"/>
        <v>0</v>
      </c>
      <c r="J95" s="69" t="s">
        <v>356</v>
      </c>
    </row>
    <row r="96" spans="1:11" x14ac:dyDescent="0.25">
      <c r="A96" s="118">
        <v>90</v>
      </c>
      <c r="B96" s="111" t="s">
        <v>63</v>
      </c>
      <c r="C96" s="69">
        <f t="shared" ref="C96:C97" si="74">SUM(D96:I96)</f>
        <v>0</v>
      </c>
      <c r="D96" s="69">
        <v>0</v>
      </c>
      <c r="E96" s="69">
        <v>0</v>
      </c>
      <c r="F96" s="69">
        <v>0</v>
      </c>
      <c r="G96" s="69">
        <v>0</v>
      </c>
      <c r="H96" s="69">
        <v>0</v>
      </c>
      <c r="I96" s="69">
        <v>0</v>
      </c>
      <c r="J96" s="69"/>
    </row>
    <row r="97" spans="1:11" x14ac:dyDescent="0.25">
      <c r="A97" s="118">
        <v>91</v>
      </c>
      <c r="B97" s="111" t="s">
        <v>10</v>
      </c>
      <c r="C97" s="69">
        <f t="shared" si="74"/>
        <v>5000</v>
      </c>
      <c r="D97" s="69">
        <v>5000</v>
      </c>
      <c r="E97" s="69">
        <v>0</v>
      </c>
      <c r="F97" s="69">
        <v>0</v>
      </c>
      <c r="G97" s="69">
        <v>0</v>
      </c>
      <c r="H97" s="69">
        <v>0</v>
      </c>
      <c r="I97" s="69">
        <v>0</v>
      </c>
      <c r="J97" s="69"/>
    </row>
    <row r="98" spans="1:11" ht="141.75" x14ac:dyDescent="0.25">
      <c r="A98" s="118">
        <v>92</v>
      </c>
      <c r="B98" s="111" t="s">
        <v>341</v>
      </c>
      <c r="C98" s="69">
        <f>SUM(D98:I98)</f>
        <v>1500</v>
      </c>
      <c r="D98" s="69">
        <f>D99</f>
        <v>1500</v>
      </c>
      <c r="E98" s="69">
        <f t="shared" ref="E98:I98" si="75">E99</f>
        <v>0</v>
      </c>
      <c r="F98" s="69">
        <f t="shared" si="75"/>
        <v>0</v>
      </c>
      <c r="G98" s="69">
        <f t="shared" si="75"/>
        <v>0</v>
      </c>
      <c r="H98" s="69">
        <f t="shared" si="75"/>
        <v>0</v>
      </c>
      <c r="I98" s="69">
        <f t="shared" si="75"/>
        <v>0</v>
      </c>
      <c r="J98" s="69" t="s">
        <v>319</v>
      </c>
      <c r="K98" s="121"/>
    </row>
    <row r="99" spans="1:11" x14ac:dyDescent="0.25">
      <c r="A99" s="118">
        <v>93</v>
      </c>
      <c r="B99" s="111" t="s">
        <v>10</v>
      </c>
      <c r="C99" s="69">
        <f>SUM(D99:I99)</f>
        <v>1500</v>
      </c>
      <c r="D99" s="69">
        <v>1500</v>
      </c>
      <c r="E99" s="69">
        <v>0</v>
      </c>
      <c r="F99" s="69">
        <v>0</v>
      </c>
      <c r="G99" s="69">
        <v>0</v>
      </c>
      <c r="H99" s="69">
        <v>0</v>
      </c>
      <c r="I99" s="69">
        <v>0</v>
      </c>
      <c r="J99" s="69"/>
    </row>
    <row r="100" spans="1:11" ht="110.25" x14ac:dyDescent="0.25">
      <c r="A100" s="118">
        <v>94</v>
      </c>
      <c r="B100" s="138" t="s">
        <v>342</v>
      </c>
      <c r="C100" s="69">
        <f t="shared" ref="C100:C111" si="76">SUM(D100:I100)</f>
        <v>6000</v>
      </c>
      <c r="D100" s="69">
        <f t="shared" ref="D100:I100" si="77">D101</f>
        <v>1000</v>
      </c>
      <c r="E100" s="69">
        <f t="shared" si="77"/>
        <v>1000</v>
      </c>
      <c r="F100" s="69">
        <f t="shared" si="77"/>
        <v>1000</v>
      </c>
      <c r="G100" s="69">
        <f t="shared" si="77"/>
        <v>1000</v>
      </c>
      <c r="H100" s="69">
        <f t="shared" si="77"/>
        <v>1000</v>
      </c>
      <c r="I100" s="69">
        <f t="shared" si="77"/>
        <v>1000</v>
      </c>
      <c r="J100" s="69" t="s">
        <v>358</v>
      </c>
    </row>
    <row r="101" spans="1:11" x14ac:dyDescent="0.25">
      <c r="A101" s="118">
        <v>95</v>
      </c>
      <c r="B101" s="138" t="s">
        <v>25</v>
      </c>
      <c r="C101" s="69">
        <f t="shared" si="76"/>
        <v>6000</v>
      </c>
      <c r="D101" s="69">
        <v>1000</v>
      </c>
      <c r="E101" s="69">
        <v>1000</v>
      </c>
      <c r="F101" s="69">
        <v>1000</v>
      </c>
      <c r="G101" s="69">
        <v>1000</v>
      </c>
      <c r="H101" s="69">
        <v>1000</v>
      </c>
      <c r="I101" s="69">
        <v>1000</v>
      </c>
      <c r="J101" s="69"/>
    </row>
    <row r="102" spans="1:11" ht="63" x14ac:dyDescent="0.25">
      <c r="A102" s="118">
        <v>96</v>
      </c>
      <c r="B102" s="138" t="s">
        <v>346</v>
      </c>
      <c r="C102" s="69">
        <f t="shared" ref="C102:C107" si="78">SUM(D102:I102)</f>
        <v>166000</v>
      </c>
      <c r="D102" s="69">
        <f>D103</f>
        <v>26800</v>
      </c>
      <c r="E102" s="69">
        <f t="shared" ref="E102:I102" si="79">E103</f>
        <v>27200</v>
      </c>
      <c r="F102" s="69">
        <f t="shared" si="79"/>
        <v>28000</v>
      </c>
      <c r="G102" s="69">
        <f t="shared" si="79"/>
        <v>28000</v>
      </c>
      <c r="H102" s="69">
        <f t="shared" si="79"/>
        <v>28000</v>
      </c>
      <c r="I102" s="69">
        <f t="shared" si="79"/>
        <v>28000</v>
      </c>
      <c r="J102" s="69" t="s">
        <v>320</v>
      </c>
    </row>
    <row r="103" spans="1:11" x14ac:dyDescent="0.25">
      <c r="A103" s="118">
        <v>97</v>
      </c>
      <c r="B103" s="138" t="s">
        <v>25</v>
      </c>
      <c r="C103" s="69">
        <f t="shared" si="78"/>
        <v>166000</v>
      </c>
      <c r="D103" s="69">
        <v>26800</v>
      </c>
      <c r="E103" s="69">
        <v>27200</v>
      </c>
      <c r="F103" s="69">
        <v>28000</v>
      </c>
      <c r="G103" s="69">
        <v>28000</v>
      </c>
      <c r="H103" s="69">
        <v>28000</v>
      </c>
      <c r="I103" s="69">
        <v>28000</v>
      </c>
      <c r="J103" s="69"/>
    </row>
    <row r="104" spans="1:11" ht="78.75" x14ac:dyDescent="0.25">
      <c r="A104" s="118">
        <v>98</v>
      </c>
      <c r="B104" s="111" t="s">
        <v>348</v>
      </c>
      <c r="C104" s="69">
        <f t="shared" si="78"/>
        <v>86233.279999999999</v>
      </c>
      <c r="D104" s="69">
        <f t="shared" ref="D104:I104" si="80">D105</f>
        <v>19832</v>
      </c>
      <c r="E104" s="69">
        <f t="shared" si="80"/>
        <v>15241.46</v>
      </c>
      <c r="F104" s="69">
        <f t="shared" si="80"/>
        <v>20834.63</v>
      </c>
      <c r="G104" s="69">
        <f t="shared" si="80"/>
        <v>20325.189999999999</v>
      </c>
      <c r="H104" s="69">
        <f t="shared" si="80"/>
        <v>5000</v>
      </c>
      <c r="I104" s="69">
        <f t="shared" si="80"/>
        <v>5000</v>
      </c>
      <c r="J104" s="69" t="s">
        <v>345</v>
      </c>
    </row>
    <row r="105" spans="1:11" x14ac:dyDescent="0.25">
      <c r="A105" s="118">
        <v>99</v>
      </c>
      <c r="B105" s="111" t="s">
        <v>10</v>
      </c>
      <c r="C105" s="69">
        <f t="shared" si="78"/>
        <v>86233.279999999999</v>
      </c>
      <c r="D105" s="69">
        <v>19832</v>
      </c>
      <c r="E105" s="69">
        <v>15241.46</v>
      </c>
      <c r="F105" s="69">
        <v>20834.63</v>
      </c>
      <c r="G105" s="69">
        <v>20325.189999999999</v>
      </c>
      <c r="H105" s="69">
        <v>5000</v>
      </c>
      <c r="I105" s="69">
        <v>5000</v>
      </c>
      <c r="J105" s="124"/>
    </row>
    <row r="106" spans="1:11" ht="141.75" x14ac:dyDescent="0.25">
      <c r="A106" s="118">
        <v>100</v>
      </c>
      <c r="B106" s="111" t="s">
        <v>349</v>
      </c>
      <c r="C106" s="69">
        <f t="shared" si="78"/>
        <v>11124.9</v>
      </c>
      <c r="D106" s="69">
        <f>D107</f>
        <v>1727.8</v>
      </c>
      <c r="E106" s="69">
        <f>E107</f>
        <v>1737.1</v>
      </c>
      <c r="F106" s="69">
        <f t="shared" ref="F106:I106" si="81">F107</f>
        <v>1915</v>
      </c>
      <c r="G106" s="69">
        <f t="shared" si="81"/>
        <v>1915</v>
      </c>
      <c r="H106" s="69">
        <f t="shared" si="81"/>
        <v>1915</v>
      </c>
      <c r="I106" s="69">
        <f t="shared" si="81"/>
        <v>1915</v>
      </c>
      <c r="J106" s="69" t="s">
        <v>295</v>
      </c>
    </row>
    <row r="107" spans="1:11" x14ac:dyDescent="0.25">
      <c r="A107" s="118">
        <v>101</v>
      </c>
      <c r="B107" s="111" t="s">
        <v>63</v>
      </c>
      <c r="C107" s="69">
        <f t="shared" si="78"/>
        <v>11124.9</v>
      </c>
      <c r="D107" s="125">
        <v>1727.8</v>
      </c>
      <c r="E107" s="125">
        <v>1737.1</v>
      </c>
      <c r="F107" s="69">
        <v>1915</v>
      </c>
      <c r="G107" s="69">
        <v>1915</v>
      </c>
      <c r="H107" s="69">
        <v>1915</v>
      </c>
      <c r="I107" s="69">
        <v>1915</v>
      </c>
      <c r="J107" s="69"/>
    </row>
    <row r="108" spans="1:11" ht="94.5" x14ac:dyDescent="0.25">
      <c r="A108" s="118">
        <v>102</v>
      </c>
      <c r="B108" s="111" t="s">
        <v>350</v>
      </c>
      <c r="C108" s="69">
        <f t="shared" si="76"/>
        <v>214000</v>
      </c>
      <c r="D108" s="69">
        <f t="shared" ref="D108:I108" si="82">D109+D110+D111</f>
        <v>39000</v>
      </c>
      <c r="E108" s="69">
        <f t="shared" si="82"/>
        <v>35000</v>
      </c>
      <c r="F108" s="69">
        <f t="shared" si="82"/>
        <v>35000</v>
      </c>
      <c r="G108" s="69">
        <f t="shared" si="82"/>
        <v>35000</v>
      </c>
      <c r="H108" s="69">
        <f t="shared" si="82"/>
        <v>35000</v>
      </c>
      <c r="I108" s="69">
        <f t="shared" si="82"/>
        <v>35000</v>
      </c>
      <c r="J108" s="69" t="s">
        <v>359</v>
      </c>
    </row>
    <row r="109" spans="1:11" x14ac:dyDescent="0.25">
      <c r="A109" s="118">
        <v>103</v>
      </c>
      <c r="B109" s="111" t="s">
        <v>63</v>
      </c>
      <c r="C109" s="69">
        <f t="shared" si="76"/>
        <v>0</v>
      </c>
      <c r="D109" s="69">
        <v>0</v>
      </c>
      <c r="E109" s="69">
        <v>0</v>
      </c>
      <c r="F109" s="69">
        <v>0</v>
      </c>
      <c r="G109" s="69">
        <v>0</v>
      </c>
      <c r="H109" s="69">
        <v>0</v>
      </c>
      <c r="I109" s="69">
        <v>0</v>
      </c>
      <c r="J109" s="69"/>
    </row>
    <row r="110" spans="1:11" x14ac:dyDescent="0.25">
      <c r="A110" s="118">
        <v>104</v>
      </c>
      <c r="B110" s="111" t="s">
        <v>25</v>
      </c>
      <c r="C110" s="69">
        <f t="shared" si="76"/>
        <v>214000</v>
      </c>
      <c r="D110" s="69">
        <v>39000</v>
      </c>
      <c r="E110" s="69">
        <v>35000</v>
      </c>
      <c r="F110" s="69">
        <v>35000</v>
      </c>
      <c r="G110" s="69">
        <v>35000</v>
      </c>
      <c r="H110" s="69">
        <v>35000</v>
      </c>
      <c r="I110" s="69">
        <v>35000</v>
      </c>
      <c r="J110" s="69"/>
    </row>
    <row r="111" spans="1:11" ht="31.5" x14ac:dyDescent="0.25">
      <c r="A111" s="118">
        <v>105</v>
      </c>
      <c r="B111" s="111" t="s">
        <v>225</v>
      </c>
      <c r="C111" s="69">
        <f t="shared" si="76"/>
        <v>0</v>
      </c>
      <c r="D111" s="69">
        <v>0</v>
      </c>
      <c r="E111" s="69">
        <v>0</v>
      </c>
      <c r="F111" s="69">
        <v>0</v>
      </c>
      <c r="G111" s="69">
        <v>0</v>
      </c>
      <c r="H111" s="69">
        <v>0</v>
      </c>
      <c r="I111" s="69">
        <v>0</v>
      </c>
      <c r="J111" s="69"/>
    </row>
    <row r="112" spans="1:11" ht="110.25" x14ac:dyDescent="0.25">
      <c r="A112" s="118">
        <v>106</v>
      </c>
      <c r="B112" s="111" t="s">
        <v>373</v>
      </c>
      <c r="C112" s="69">
        <f>SUM(D112:I112)</f>
        <v>215134.89</v>
      </c>
      <c r="D112" s="69">
        <f t="shared" ref="D112:I112" si="83">D113</f>
        <v>32988.47</v>
      </c>
      <c r="E112" s="69">
        <f t="shared" si="83"/>
        <v>34406.42</v>
      </c>
      <c r="F112" s="69">
        <f t="shared" si="83"/>
        <v>35600</v>
      </c>
      <c r="G112" s="69">
        <f t="shared" si="83"/>
        <v>37380</v>
      </c>
      <c r="H112" s="69">
        <f t="shared" si="83"/>
        <v>37380</v>
      </c>
      <c r="I112" s="69">
        <f t="shared" si="83"/>
        <v>37380</v>
      </c>
      <c r="J112" s="69" t="s">
        <v>294</v>
      </c>
    </row>
    <row r="113" spans="1:11" x14ac:dyDescent="0.25">
      <c r="A113" s="118">
        <v>107</v>
      </c>
      <c r="B113" s="111" t="s">
        <v>10</v>
      </c>
      <c r="C113" s="69">
        <f>SUM(D113:I113)</f>
        <v>215134.89</v>
      </c>
      <c r="D113" s="69">
        <v>32988.47</v>
      </c>
      <c r="E113" s="69">
        <v>34406.42</v>
      </c>
      <c r="F113" s="69">
        <v>35600</v>
      </c>
      <c r="G113" s="69">
        <v>37380</v>
      </c>
      <c r="H113" s="69">
        <v>37380</v>
      </c>
      <c r="I113" s="69">
        <v>37380</v>
      </c>
      <c r="J113" s="69"/>
    </row>
    <row r="114" spans="1:11" x14ac:dyDescent="0.25">
      <c r="A114" s="118">
        <v>108</v>
      </c>
      <c r="B114" s="166" t="s">
        <v>260</v>
      </c>
      <c r="C114" s="167"/>
      <c r="D114" s="167"/>
      <c r="E114" s="167"/>
      <c r="F114" s="167"/>
      <c r="G114" s="167"/>
      <c r="H114" s="167"/>
      <c r="I114" s="168"/>
      <c r="J114" s="122"/>
    </row>
    <row r="115" spans="1:11" ht="31.5" x14ac:dyDescent="0.25">
      <c r="A115" s="118">
        <v>109</v>
      </c>
      <c r="B115" s="111" t="s">
        <v>73</v>
      </c>
      <c r="C115" s="69">
        <f>SUM(D115:I115)</f>
        <v>205346.57</v>
      </c>
      <c r="D115" s="69">
        <f t="shared" ref="D115:I115" si="84">D116+D117</f>
        <v>40405.78</v>
      </c>
      <c r="E115" s="69">
        <f t="shared" si="84"/>
        <v>32015.91</v>
      </c>
      <c r="F115" s="69">
        <f t="shared" si="84"/>
        <v>33231.22</v>
      </c>
      <c r="G115" s="69">
        <f t="shared" si="84"/>
        <v>33231.22</v>
      </c>
      <c r="H115" s="69">
        <f t="shared" si="84"/>
        <v>33231.22</v>
      </c>
      <c r="I115" s="69">
        <f t="shared" si="84"/>
        <v>33231.22</v>
      </c>
      <c r="J115" s="69" t="s">
        <v>7</v>
      </c>
    </row>
    <row r="116" spans="1:11" x14ac:dyDescent="0.25">
      <c r="A116" s="118">
        <v>110</v>
      </c>
      <c r="B116" s="111" t="s">
        <v>9</v>
      </c>
      <c r="C116" s="69">
        <f>SUM(D116:I116)</f>
        <v>0</v>
      </c>
      <c r="D116" s="69">
        <f>D120</f>
        <v>0</v>
      </c>
      <c r="E116" s="69">
        <f t="shared" ref="E116:I116" si="85">E120</f>
        <v>0</v>
      </c>
      <c r="F116" s="69">
        <f t="shared" si="85"/>
        <v>0</v>
      </c>
      <c r="G116" s="69">
        <f t="shared" si="85"/>
        <v>0</v>
      </c>
      <c r="H116" s="69">
        <f t="shared" si="85"/>
        <v>0</v>
      </c>
      <c r="I116" s="69">
        <f t="shared" si="85"/>
        <v>0</v>
      </c>
      <c r="J116" s="69" t="s">
        <v>7</v>
      </c>
    </row>
    <row r="117" spans="1:11" x14ac:dyDescent="0.25">
      <c r="A117" s="118">
        <v>111</v>
      </c>
      <c r="B117" s="111" t="s">
        <v>10</v>
      </c>
      <c r="C117" s="69">
        <f>SUM(D117:I117)</f>
        <v>205346.57</v>
      </c>
      <c r="D117" s="69">
        <f t="shared" ref="D117:I117" si="86">D121</f>
        <v>40405.78</v>
      </c>
      <c r="E117" s="69">
        <f t="shared" si="86"/>
        <v>32015.91</v>
      </c>
      <c r="F117" s="69">
        <f t="shared" si="86"/>
        <v>33231.22</v>
      </c>
      <c r="G117" s="69">
        <f t="shared" si="86"/>
        <v>33231.22</v>
      </c>
      <c r="H117" s="69">
        <f t="shared" si="86"/>
        <v>33231.22</v>
      </c>
      <c r="I117" s="69">
        <f t="shared" si="86"/>
        <v>33231.22</v>
      </c>
      <c r="J117" s="69" t="s">
        <v>7</v>
      </c>
    </row>
    <row r="118" spans="1:11" x14ac:dyDescent="0.25">
      <c r="A118" s="118">
        <v>112</v>
      </c>
      <c r="B118" s="166" t="s">
        <v>99</v>
      </c>
      <c r="C118" s="167"/>
      <c r="D118" s="167"/>
      <c r="E118" s="167"/>
      <c r="F118" s="123"/>
      <c r="G118" s="123"/>
      <c r="H118" s="123"/>
      <c r="I118" s="123"/>
      <c r="J118" s="122"/>
    </row>
    <row r="119" spans="1:11" ht="31.5" x14ac:dyDescent="0.25">
      <c r="A119" s="118">
        <v>113</v>
      </c>
      <c r="B119" s="111" t="s">
        <v>103</v>
      </c>
      <c r="C119" s="69">
        <f t="shared" ref="C119:C128" si="87">SUM(D119:I119)</f>
        <v>205346.57</v>
      </c>
      <c r="D119" s="69">
        <f>D120+D121</f>
        <v>40405.78</v>
      </c>
      <c r="E119" s="69">
        <f t="shared" ref="E119:I119" si="88">E120+E121</f>
        <v>32015.91</v>
      </c>
      <c r="F119" s="69">
        <f t="shared" si="88"/>
        <v>33231.22</v>
      </c>
      <c r="G119" s="69">
        <f t="shared" si="88"/>
        <v>33231.22</v>
      </c>
      <c r="H119" s="69">
        <f t="shared" si="88"/>
        <v>33231.22</v>
      </c>
      <c r="I119" s="69">
        <f t="shared" si="88"/>
        <v>33231.22</v>
      </c>
      <c r="J119" s="69" t="s">
        <v>7</v>
      </c>
    </row>
    <row r="120" spans="1:11" x14ac:dyDescent="0.25">
      <c r="A120" s="118">
        <v>114</v>
      </c>
      <c r="B120" s="111" t="s">
        <v>9</v>
      </c>
      <c r="C120" s="69">
        <f t="shared" si="87"/>
        <v>0</v>
      </c>
      <c r="D120" s="69">
        <f>D125</f>
        <v>0</v>
      </c>
      <c r="E120" s="69">
        <f t="shared" ref="E120:I120" si="89">E125</f>
        <v>0</v>
      </c>
      <c r="F120" s="69">
        <f t="shared" si="89"/>
        <v>0</v>
      </c>
      <c r="G120" s="69">
        <f t="shared" si="89"/>
        <v>0</v>
      </c>
      <c r="H120" s="69">
        <f t="shared" si="89"/>
        <v>0</v>
      </c>
      <c r="I120" s="69">
        <f t="shared" si="89"/>
        <v>0</v>
      </c>
      <c r="J120" s="69" t="s">
        <v>7</v>
      </c>
      <c r="K120" s="121"/>
    </row>
    <row r="121" spans="1:11" x14ac:dyDescent="0.25">
      <c r="A121" s="118">
        <v>115</v>
      </c>
      <c r="B121" s="111" t="s">
        <v>10</v>
      </c>
      <c r="C121" s="69">
        <f t="shared" si="87"/>
        <v>205346.57</v>
      </c>
      <c r="D121" s="69">
        <f>D123+D126+D128+D130+D132</f>
        <v>40405.78</v>
      </c>
      <c r="E121" s="69">
        <f t="shared" ref="E121:I121" si="90">E123+E126+E128+E130+E132</f>
        <v>32015.91</v>
      </c>
      <c r="F121" s="69">
        <f t="shared" si="90"/>
        <v>33231.22</v>
      </c>
      <c r="G121" s="69">
        <f t="shared" si="90"/>
        <v>33231.22</v>
      </c>
      <c r="H121" s="69">
        <f t="shared" si="90"/>
        <v>33231.22</v>
      </c>
      <c r="I121" s="69">
        <f t="shared" si="90"/>
        <v>33231.22</v>
      </c>
      <c r="J121" s="69" t="s">
        <v>7</v>
      </c>
      <c r="K121" s="121"/>
    </row>
    <row r="122" spans="1:11" ht="126.75" customHeight="1" x14ac:dyDescent="0.25">
      <c r="A122" s="118">
        <v>116</v>
      </c>
      <c r="B122" s="111" t="s">
        <v>332</v>
      </c>
      <c r="C122" s="69">
        <f t="shared" si="87"/>
        <v>8000</v>
      </c>
      <c r="D122" s="69">
        <f t="shared" ref="D122:I122" si="91">SUM(D123:D123)</f>
        <v>8000</v>
      </c>
      <c r="E122" s="69">
        <f t="shared" si="91"/>
        <v>0</v>
      </c>
      <c r="F122" s="69">
        <f t="shared" si="91"/>
        <v>0</v>
      </c>
      <c r="G122" s="69">
        <f t="shared" si="91"/>
        <v>0</v>
      </c>
      <c r="H122" s="69">
        <f t="shared" si="91"/>
        <v>0</v>
      </c>
      <c r="I122" s="69">
        <f t="shared" si="91"/>
        <v>0</v>
      </c>
      <c r="J122" s="69" t="s">
        <v>261</v>
      </c>
    </row>
    <row r="123" spans="1:11" x14ac:dyDescent="0.25">
      <c r="A123" s="118">
        <v>117</v>
      </c>
      <c r="B123" s="111" t="s">
        <v>25</v>
      </c>
      <c r="C123" s="69">
        <f t="shared" si="87"/>
        <v>8000</v>
      </c>
      <c r="D123" s="125">
        <v>8000</v>
      </c>
      <c r="E123" s="125">
        <v>0</v>
      </c>
      <c r="F123" s="125">
        <v>0</v>
      </c>
      <c r="G123" s="69">
        <v>0</v>
      </c>
      <c r="H123" s="69">
        <v>0</v>
      </c>
      <c r="I123" s="69">
        <v>0</v>
      </c>
      <c r="J123" s="69"/>
    </row>
    <row r="124" spans="1:11" ht="63" x14ac:dyDescent="0.25">
      <c r="A124" s="118">
        <v>118</v>
      </c>
      <c r="B124" s="111" t="s">
        <v>330</v>
      </c>
      <c r="C124" s="69">
        <f>SUM(D124:I124)</f>
        <v>0</v>
      </c>
      <c r="D124" s="125">
        <f>D125+D126</f>
        <v>0</v>
      </c>
      <c r="E124" s="125">
        <f t="shared" ref="E124:I124" si="92">E125+E126</f>
        <v>0</v>
      </c>
      <c r="F124" s="125">
        <f t="shared" si="92"/>
        <v>0</v>
      </c>
      <c r="G124" s="125">
        <f t="shared" si="92"/>
        <v>0</v>
      </c>
      <c r="H124" s="125">
        <f t="shared" si="92"/>
        <v>0</v>
      </c>
      <c r="I124" s="125">
        <f t="shared" si="92"/>
        <v>0</v>
      </c>
      <c r="J124" s="69" t="s">
        <v>360</v>
      </c>
    </row>
    <row r="125" spans="1:11" x14ac:dyDescent="0.25">
      <c r="A125" s="118">
        <v>119</v>
      </c>
      <c r="B125" s="111" t="s">
        <v>9</v>
      </c>
      <c r="C125" s="69">
        <f>SUM(D125:I125)</f>
        <v>0</v>
      </c>
      <c r="D125" s="125">
        <v>0</v>
      </c>
      <c r="E125" s="125">
        <v>0</v>
      </c>
      <c r="F125" s="125">
        <v>0</v>
      </c>
      <c r="G125" s="69">
        <v>0</v>
      </c>
      <c r="H125" s="69">
        <v>0</v>
      </c>
      <c r="I125" s="69">
        <v>0</v>
      </c>
      <c r="J125" s="69"/>
    </row>
    <row r="126" spans="1:11" x14ac:dyDescent="0.25">
      <c r="A126" s="118">
        <v>120</v>
      </c>
      <c r="B126" s="111" t="s">
        <v>10</v>
      </c>
      <c r="C126" s="69">
        <f>SUM(D126:I126)</f>
        <v>0</v>
      </c>
      <c r="D126" s="125">
        <v>0</v>
      </c>
      <c r="E126" s="125">
        <v>0</v>
      </c>
      <c r="F126" s="125">
        <v>0</v>
      </c>
      <c r="G126" s="69">
        <v>0</v>
      </c>
      <c r="H126" s="69">
        <v>0</v>
      </c>
      <c r="I126" s="69">
        <v>0</v>
      </c>
      <c r="J126" s="69"/>
    </row>
    <row r="127" spans="1:11" ht="141.75" x14ac:dyDescent="0.25">
      <c r="A127" s="118">
        <v>121</v>
      </c>
      <c r="B127" s="111" t="s">
        <v>337</v>
      </c>
      <c r="C127" s="69">
        <f t="shared" si="87"/>
        <v>140007.85</v>
      </c>
      <c r="D127" s="69">
        <f t="shared" ref="D127:I127" si="93">D128</f>
        <v>21866.6</v>
      </c>
      <c r="E127" s="69">
        <f t="shared" si="93"/>
        <v>22899.05</v>
      </c>
      <c r="F127" s="69">
        <f t="shared" si="93"/>
        <v>23810.55</v>
      </c>
      <c r="G127" s="69">
        <f t="shared" si="93"/>
        <v>23810.55</v>
      </c>
      <c r="H127" s="69">
        <f t="shared" si="93"/>
        <v>23810.55</v>
      </c>
      <c r="I127" s="69">
        <f t="shared" si="93"/>
        <v>23810.55</v>
      </c>
      <c r="J127" s="69" t="s">
        <v>366</v>
      </c>
    </row>
    <row r="128" spans="1:11" x14ac:dyDescent="0.25">
      <c r="A128" s="118">
        <v>122</v>
      </c>
      <c r="B128" s="111" t="s">
        <v>10</v>
      </c>
      <c r="C128" s="69">
        <f t="shared" si="87"/>
        <v>140007.85</v>
      </c>
      <c r="D128" s="69">
        <v>21866.6</v>
      </c>
      <c r="E128" s="69">
        <v>22899.05</v>
      </c>
      <c r="F128" s="69">
        <v>23810.55</v>
      </c>
      <c r="G128" s="69">
        <v>23810.55</v>
      </c>
      <c r="H128" s="69">
        <v>23810.55</v>
      </c>
      <c r="I128" s="69">
        <v>23810.55</v>
      </c>
      <c r="J128" s="124"/>
    </row>
    <row r="129" spans="1:10" ht="63" x14ac:dyDescent="0.25">
      <c r="A129" s="118">
        <v>123</v>
      </c>
      <c r="B129" s="111" t="s">
        <v>331</v>
      </c>
      <c r="C129" s="69">
        <f>SUM(D129:I129)</f>
        <v>55622.329999999994</v>
      </c>
      <c r="D129" s="69">
        <f t="shared" ref="D129:I131" si="94">D130</f>
        <v>8822.7900000000009</v>
      </c>
      <c r="E129" s="69">
        <f t="shared" si="94"/>
        <v>9116.86</v>
      </c>
      <c r="F129" s="69">
        <f t="shared" si="94"/>
        <v>9420.67</v>
      </c>
      <c r="G129" s="69">
        <f t="shared" si="94"/>
        <v>9420.67</v>
      </c>
      <c r="H129" s="69">
        <f t="shared" si="94"/>
        <v>9420.67</v>
      </c>
      <c r="I129" s="69">
        <f t="shared" si="94"/>
        <v>9420.67</v>
      </c>
      <c r="J129" s="69" t="s">
        <v>262</v>
      </c>
    </row>
    <row r="130" spans="1:10" x14ac:dyDescent="0.25">
      <c r="A130" s="118">
        <v>124</v>
      </c>
      <c r="B130" s="111" t="s">
        <v>25</v>
      </c>
      <c r="C130" s="69">
        <f>SUM(D130:I130)</f>
        <v>55622.329999999994</v>
      </c>
      <c r="D130" s="69">
        <v>8822.7900000000009</v>
      </c>
      <c r="E130" s="69">
        <v>9116.86</v>
      </c>
      <c r="F130" s="69">
        <v>9420.67</v>
      </c>
      <c r="G130" s="69">
        <v>9420.67</v>
      </c>
      <c r="H130" s="69">
        <v>9420.67</v>
      </c>
      <c r="I130" s="69">
        <v>9420.67</v>
      </c>
      <c r="J130" s="69"/>
    </row>
    <row r="131" spans="1:10" ht="120" customHeight="1" x14ac:dyDescent="0.25">
      <c r="A131" s="118">
        <v>125</v>
      </c>
      <c r="B131" s="111" t="s">
        <v>367</v>
      </c>
      <c r="C131" s="69">
        <f t="shared" ref="C131:C132" si="95">SUM(D131:I131)</f>
        <v>1716.39</v>
      </c>
      <c r="D131" s="69">
        <f t="shared" si="94"/>
        <v>1716.39</v>
      </c>
      <c r="E131" s="69">
        <f t="shared" si="94"/>
        <v>0</v>
      </c>
      <c r="F131" s="69">
        <f t="shared" si="94"/>
        <v>0</v>
      </c>
      <c r="G131" s="69">
        <f t="shared" si="94"/>
        <v>0</v>
      </c>
      <c r="H131" s="69">
        <f t="shared" si="94"/>
        <v>0</v>
      </c>
      <c r="I131" s="69">
        <f t="shared" si="94"/>
        <v>0</v>
      </c>
      <c r="J131" s="69" t="s">
        <v>361</v>
      </c>
    </row>
    <row r="132" spans="1:10" x14ac:dyDescent="0.25">
      <c r="A132" s="118">
        <v>126</v>
      </c>
      <c r="B132" s="111" t="s">
        <v>25</v>
      </c>
      <c r="C132" s="69">
        <f t="shared" si="95"/>
        <v>1716.39</v>
      </c>
      <c r="D132" s="69">
        <v>1716.39</v>
      </c>
      <c r="E132" s="69">
        <v>0</v>
      </c>
      <c r="F132" s="69">
        <v>0</v>
      </c>
      <c r="G132" s="69">
        <v>0</v>
      </c>
      <c r="H132" s="69">
        <v>0</v>
      </c>
      <c r="I132" s="69">
        <v>0</v>
      </c>
      <c r="J132" s="69"/>
    </row>
    <row r="133" spans="1:10" x14ac:dyDescent="0.25">
      <c r="A133" s="118">
        <v>127</v>
      </c>
      <c r="B133" s="171" t="s">
        <v>318</v>
      </c>
      <c r="C133" s="172"/>
      <c r="D133" s="172"/>
      <c r="E133" s="172"/>
      <c r="F133" s="172"/>
      <c r="G133" s="172"/>
      <c r="H133" s="172"/>
      <c r="I133" s="173"/>
      <c r="J133" s="122"/>
    </row>
    <row r="134" spans="1:10" ht="31.5" x14ac:dyDescent="0.25">
      <c r="A134" s="118">
        <v>128</v>
      </c>
      <c r="B134" s="135" t="s">
        <v>193</v>
      </c>
      <c r="C134" s="69">
        <f>SUM(D134:I135)</f>
        <v>6000</v>
      </c>
      <c r="D134" s="69">
        <f t="shared" ref="D134:I134" si="96">SUM(D135:D136)</f>
        <v>1000</v>
      </c>
      <c r="E134" s="69">
        <f t="shared" si="96"/>
        <v>1000</v>
      </c>
      <c r="F134" s="69">
        <f t="shared" si="96"/>
        <v>1000</v>
      </c>
      <c r="G134" s="69">
        <f t="shared" si="96"/>
        <v>1000</v>
      </c>
      <c r="H134" s="69">
        <f t="shared" si="96"/>
        <v>1000</v>
      </c>
      <c r="I134" s="69">
        <f t="shared" si="96"/>
        <v>1000</v>
      </c>
      <c r="J134" s="69" t="s">
        <v>7</v>
      </c>
    </row>
    <row r="135" spans="1:10" x14ac:dyDescent="0.25">
      <c r="A135" s="118">
        <v>129</v>
      </c>
      <c r="B135" s="135" t="s">
        <v>63</v>
      </c>
      <c r="C135" s="69">
        <f>SUM(D135:I135)</f>
        <v>0</v>
      </c>
      <c r="D135" s="69">
        <f t="shared" ref="D135:I136" si="97">D139</f>
        <v>0</v>
      </c>
      <c r="E135" s="69">
        <f t="shared" si="97"/>
        <v>0</v>
      </c>
      <c r="F135" s="69">
        <f t="shared" si="97"/>
        <v>0</v>
      </c>
      <c r="G135" s="69">
        <f t="shared" si="97"/>
        <v>0</v>
      </c>
      <c r="H135" s="69">
        <f t="shared" si="97"/>
        <v>0</v>
      </c>
      <c r="I135" s="69">
        <f t="shared" si="97"/>
        <v>0</v>
      </c>
      <c r="J135" s="69" t="s">
        <v>7</v>
      </c>
    </row>
    <row r="136" spans="1:10" x14ac:dyDescent="0.25">
      <c r="A136" s="118">
        <v>130</v>
      </c>
      <c r="B136" s="135" t="s">
        <v>25</v>
      </c>
      <c r="C136" s="69">
        <f>SUM(D136:I136)</f>
        <v>6000</v>
      </c>
      <c r="D136" s="69">
        <f t="shared" si="97"/>
        <v>1000</v>
      </c>
      <c r="E136" s="69">
        <f t="shared" si="97"/>
        <v>1000</v>
      </c>
      <c r="F136" s="69">
        <f t="shared" si="97"/>
        <v>1000</v>
      </c>
      <c r="G136" s="69">
        <f t="shared" si="97"/>
        <v>1000</v>
      </c>
      <c r="H136" s="69">
        <f t="shared" si="97"/>
        <v>1000</v>
      </c>
      <c r="I136" s="69">
        <f t="shared" si="97"/>
        <v>1000</v>
      </c>
      <c r="J136" s="69" t="s">
        <v>7</v>
      </c>
    </row>
    <row r="137" spans="1:10" x14ac:dyDescent="0.25">
      <c r="A137" s="118">
        <v>131</v>
      </c>
      <c r="B137" s="166" t="s">
        <v>16</v>
      </c>
      <c r="C137" s="167"/>
      <c r="D137" s="167"/>
      <c r="E137" s="167"/>
      <c r="F137" s="169"/>
      <c r="G137" s="169"/>
      <c r="H137" s="169"/>
      <c r="I137" s="170"/>
      <c r="J137" s="69"/>
    </row>
    <row r="138" spans="1:10" ht="31.5" x14ac:dyDescent="0.25">
      <c r="A138" s="118">
        <v>132</v>
      </c>
      <c r="B138" s="135" t="s">
        <v>194</v>
      </c>
      <c r="C138" s="69">
        <f t="shared" ref="C138:C143" si="98">SUM(D138:I138)</f>
        <v>6000</v>
      </c>
      <c r="D138" s="69">
        <f t="shared" ref="D138:I138" si="99">SUM(D139:D140)</f>
        <v>1000</v>
      </c>
      <c r="E138" s="69">
        <f t="shared" si="99"/>
        <v>1000</v>
      </c>
      <c r="F138" s="69">
        <f t="shared" si="99"/>
        <v>1000</v>
      </c>
      <c r="G138" s="69">
        <f t="shared" si="99"/>
        <v>1000</v>
      </c>
      <c r="H138" s="69">
        <f t="shared" si="99"/>
        <v>1000</v>
      </c>
      <c r="I138" s="69">
        <f t="shared" si="99"/>
        <v>1000</v>
      </c>
      <c r="J138" s="69" t="s">
        <v>7</v>
      </c>
    </row>
    <row r="139" spans="1:10" x14ac:dyDescent="0.25">
      <c r="A139" s="118">
        <v>133</v>
      </c>
      <c r="B139" s="135" t="s">
        <v>63</v>
      </c>
      <c r="C139" s="69">
        <f t="shared" si="98"/>
        <v>0</v>
      </c>
      <c r="D139" s="69">
        <f t="shared" ref="D139:I140" si="100">D142</f>
        <v>0</v>
      </c>
      <c r="E139" s="69">
        <f t="shared" si="100"/>
        <v>0</v>
      </c>
      <c r="F139" s="69">
        <f t="shared" si="100"/>
        <v>0</v>
      </c>
      <c r="G139" s="69">
        <f t="shared" si="100"/>
        <v>0</v>
      </c>
      <c r="H139" s="69">
        <f t="shared" si="100"/>
        <v>0</v>
      </c>
      <c r="I139" s="69">
        <f t="shared" si="100"/>
        <v>0</v>
      </c>
      <c r="J139" s="69" t="s">
        <v>7</v>
      </c>
    </row>
    <row r="140" spans="1:10" x14ac:dyDescent="0.25">
      <c r="A140" s="118">
        <v>134</v>
      </c>
      <c r="B140" s="135" t="s">
        <v>25</v>
      </c>
      <c r="C140" s="69">
        <f t="shared" si="98"/>
        <v>6000</v>
      </c>
      <c r="D140" s="69">
        <f t="shared" si="100"/>
        <v>1000</v>
      </c>
      <c r="E140" s="69">
        <f t="shared" si="100"/>
        <v>1000</v>
      </c>
      <c r="F140" s="69">
        <f t="shared" si="100"/>
        <v>1000</v>
      </c>
      <c r="G140" s="69">
        <f t="shared" si="100"/>
        <v>1000</v>
      </c>
      <c r="H140" s="69">
        <f t="shared" si="100"/>
        <v>1000</v>
      </c>
      <c r="I140" s="69">
        <f t="shared" si="100"/>
        <v>1000</v>
      </c>
      <c r="J140" s="69" t="s">
        <v>7</v>
      </c>
    </row>
    <row r="141" spans="1:10" ht="126" x14ac:dyDescent="0.25">
      <c r="A141" s="118">
        <v>135</v>
      </c>
      <c r="B141" s="135" t="s">
        <v>263</v>
      </c>
      <c r="C141" s="69">
        <f t="shared" si="98"/>
        <v>6000</v>
      </c>
      <c r="D141" s="69">
        <f t="shared" ref="D141:I141" si="101">SUM(D142:D143)</f>
        <v>1000</v>
      </c>
      <c r="E141" s="69">
        <f t="shared" si="101"/>
        <v>1000</v>
      </c>
      <c r="F141" s="69">
        <f t="shared" si="101"/>
        <v>1000</v>
      </c>
      <c r="G141" s="69">
        <f t="shared" si="101"/>
        <v>1000</v>
      </c>
      <c r="H141" s="69">
        <f t="shared" si="101"/>
        <v>1000</v>
      </c>
      <c r="I141" s="69">
        <f t="shared" si="101"/>
        <v>1000</v>
      </c>
      <c r="J141" s="69" t="s">
        <v>362</v>
      </c>
    </row>
    <row r="142" spans="1:10" x14ac:dyDescent="0.25">
      <c r="A142" s="118">
        <v>136</v>
      </c>
      <c r="B142" s="135" t="s">
        <v>26</v>
      </c>
      <c r="C142" s="69">
        <f t="shared" si="98"/>
        <v>0</v>
      </c>
      <c r="D142" s="69">
        <v>0</v>
      </c>
      <c r="E142" s="69">
        <v>0</v>
      </c>
      <c r="F142" s="69">
        <v>0</v>
      </c>
      <c r="G142" s="69">
        <v>0</v>
      </c>
      <c r="H142" s="69">
        <v>0</v>
      </c>
      <c r="I142" s="69">
        <v>0</v>
      </c>
      <c r="J142" s="69"/>
    </row>
    <row r="143" spans="1:10" x14ac:dyDescent="0.25">
      <c r="A143" s="118">
        <v>137</v>
      </c>
      <c r="B143" s="135" t="s">
        <v>25</v>
      </c>
      <c r="C143" s="69">
        <f t="shared" si="98"/>
        <v>6000</v>
      </c>
      <c r="D143" s="69">
        <v>1000</v>
      </c>
      <c r="E143" s="69">
        <v>1000</v>
      </c>
      <c r="F143" s="69">
        <v>1000</v>
      </c>
      <c r="G143" s="69">
        <v>1000</v>
      </c>
      <c r="H143" s="69">
        <v>1000</v>
      </c>
      <c r="I143" s="69">
        <v>1000</v>
      </c>
      <c r="J143" s="69"/>
    </row>
    <row r="144" spans="1:10" ht="33.75" customHeight="1" x14ac:dyDescent="0.25">
      <c r="A144" s="118">
        <v>138</v>
      </c>
      <c r="B144" s="166" t="s">
        <v>264</v>
      </c>
      <c r="C144" s="167"/>
      <c r="D144" s="167"/>
      <c r="E144" s="167"/>
      <c r="F144" s="167"/>
      <c r="G144" s="167"/>
      <c r="H144" s="167"/>
      <c r="I144" s="168"/>
      <c r="J144" s="122"/>
    </row>
    <row r="145" spans="1:10" ht="31.5" x14ac:dyDescent="0.25">
      <c r="A145" s="118">
        <v>139</v>
      </c>
      <c r="B145" s="111" t="s">
        <v>73</v>
      </c>
      <c r="C145" s="69">
        <f>SUM(D145:I145)</f>
        <v>234462.66</v>
      </c>
      <c r="D145" s="69">
        <f t="shared" ref="D145:I145" si="102">D146+D147</f>
        <v>24400</v>
      </c>
      <c r="E145" s="69">
        <f t="shared" si="102"/>
        <v>45770.66</v>
      </c>
      <c r="F145" s="69">
        <f t="shared" si="102"/>
        <v>41073</v>
      </c>
      <c r="G145" s="69">
        <f t="shared" si="102"/>
        <v>41073</v>
      </c>
      <c r="H145" s="69">
        <f t="shared" si="102"/>
        <v>41073</v>
      </c>
      <c r="I145" s="69">
        <f t="shared" si="102"/>
        <v>41073</v>
      </c>
      <c r="J145" s="69" t="s">
        <v>7</v>
      </c>
    </row>
    <row r="146" spans="1:10" x14ac:dyDescent="0.25">
      <c r="A146" s="118">
        <v>140</v>
      </c>
      <c r="B146" s="111" t="s">
        <v>9</v>
      </c>
      <c r="C146" s="69">
        <f>SUM(D146:I146)</f>
        <v>0</v>
      </c>
      <c r="D146" s="69">
        <f>D150</f>
        <v>0</v>
      </c>
      <c r="E146" s="69">
        <f t="shared" ref="E146:I146" si="103">E150</f>
        <v>0</v>
      </c>
      <c r="F146" s="69">
        <f t="shared" si="103"/>
        <v>0</v>
      </c>
      <c r="G146" s="69">
        <f t="shared" si="103"/>
        <v>0</v>
      </c>
      <c r="H146" s="69">
        <f t="shared" si="103"/>
        <v>0</v>
      </c>
      <c r="I146" s="69">
        <f t="shared" si="103"/>
        <v>0</v>
      </c>
      <c r="J146" s="69" t="s">
        <v>7</v>
      </c>
    </row>
    <row r="147" spans="1:10" x14ac:dyDescent="0.25">
      <c r="A147" s="118">
        <v>141</v>
      </c>
      <c r="B147" s="111" t="s">
        <v>10</v>
      </c>
      <c r="C147" s="69">
        <f>SUM(D147:I147)</f>
        <v>234462.66</v>
      </c>
      <c r="D147" s="69">
        <f t="shared" ref="D147:I147" si="104">D151+D163</f>
        <v>24400</v>
      </c>
      <c r="E147" s="69">
        <f t="shared" si="104"/>
        <v>45770.66</v>
      </c>
      <c r="F147" s="69">
        <f t="shared" si="104"/>
        <v>41073</v>
      </c>
      <c r="G147" s="69">
        <f t="shared" si="104"/>
        <v>41073</v>
      </c>
      <c r="H147" s="69">
        <f t="shared" si="104"/>
        <v>41073</v>
      </c>
      <c r="I147" s="69">
        <f t="shared" si="104"/>
        <v>41073</v>
      </c>
      <c r="J147" s="69" t="s">
        <v>7</v>
      </c>
    </row>
    <row r="148" spans="1:10" x14ac:dyDescent="0.25">
      <c r="A148" s="118">
        <v>142</v>
      </c>
      <c r="B148" s="166" t="s">
        <v>87</v>
      </c>
      <c r="C148" s="167"/>
      <c r="D148" s="167"/>
      <c r="E148" s="167"/>
      <c r="F148" s="169"/>
      <c r="G148" s="169"/>
      <c r="H148" s="169"/>
      <c r="I148" s="170"/>
      <c r="J148" s="122"/>
    </row>
    <row r="149" spans="1:10" ht="47.25" x14ac:dyDescent="0.25">
      <c r="A149" s="118">
        <v>143</v>
      </c>
      <c r="B149" s="111" t="s">
        <v>88</v>
      </c>
      <c r="C149" s="69">
        <f>SUM(D149:I149)</f>
        <v>227715.66</v>
      </c>
      <c r="D149" s="69">
        <f t="shared" ref="D149" si="105">D150+D151</f>
        <v>23000</v>
      </c>
      <c r="E149" s="69">
        <f t="shared" ref="E149:I149" si="106">E150+E151</f>
        <v>44715.66</v>
      </c>
      <c r="F149" s="69">
        <f t="shared" si="106"/>
        <v>40000</v>
      </c>
      <c r="G149" s="69">
        <f t="shared" si="106"/>
        <v>40000</v>
      </c>
      <c r="H149" s="69">
        <f t="shared" si="106"/>
        <v>40000</v>
      </c>
      <c r="I149" s="69">
        <f t="shared" si="106"/>
        <v>40000</v>
      </c>
      <c r="J149" s="69" t="s">
        <v>7</v>
      </c>
    </row>
    <row r="150" spans="1:10" x14ac:dyDescent="0.25">
      <c r="A150" s="118">
        <v>144</v>
      </c>
      <c r="B150" s="111" t="s">
        <v>9</v>
      </c>
      <c r="C150" s="69">
        <f>SUM(D150:I150)</f>
        <v>0</v>
      </c>
      <c r="D150" s="69">
        <f>D154</f>
        <v>0</v>
      </c>
      <c r="E150" s="69">
        <f t="shared" ref="E150:I150" si="107">E154</f>
        <v>0</v>
      </c>
      <c r="F150" s="69">
        <f t="shared" si="107"/>
        <v>0</v>
      </c>
      <c r="G150" s="69">
        <f t="shared" si="107"/>
        <v>0</v>
      </c>
      <c r="H150" s="69">
        <f t="shared" si="107"/>
        <v>0</v>
      </c>
      <c r="I150" s="69">
        <f t="shared" si="107"/>
        <v>0</v>
      </c>
      <c r="J150" s="69" t="s">
        <v>7</v>
      </c>
    </row>
    <row r="151" spans="1:10" x14ac:dyDescent="0.25">
      <c r="A151" s="118">
        <v>145</v>
      </c>
      <c r="B151" s="111" t="s">
        <v>10</v>
      </c>
      <c r="C151" s="69">
        <f>SUM(D151:I151)</f>
        <v>227715.66</v>
      </c>
      <c r="D151" s="69">
        <f t="shared" ref="D151:I151" si="108">D155</f>
        <v>23000</v>
      </c>
      <c r="E151" s="69">
        <f t="shared" si="108"/>
        <v>44715.66</v>
      </c>
      <c r="F151" s="69">
        <f t="shared" si="108"/>
        <v>40000</v>
      </c>
      <c r="G151" s="69">
        <f t="shared" si="108"/>
        <v>40000</v>
      </c>
      <c r="H151" s="69">
        <f t="shared" si="108"/>
        <v>40000</v>
      </c>
      <c r="I151" s="69">
        <f t="shared" si="108"/>
        <v>40000</v>
      </c>
      <c r="J151" s="69" t="s">
        <v>7</v>
      </c>
    </row>
    <row r="152" spans="1:10" x14ac:dyDescent="0.25">
      <c r="A152" s="118">
        <v>146</v>
      </c>
      <c r="B152" s="166" t="s">
        <v>89</v>
      </c>
      <c r="C152" s="167"/>
      <c r="D152" s="167"/>
      <c r="E152" s="167"/>
      <c r="F152" s="169"/>
      <c r="G152" s="169"/>
      <c r="H152" s="169"/>
      <c r="I152" s="170"/>
      <c r="J152" s="122"/>
    </row>
    <row r="153" spans="1:10" ht="63" x14ac:dyDescent="0.25">
      <c r="A153" s="118">
        <v>147</v>
      </c>
      <c r="B153" s="111" t="s">
        <v>90</v>
      </c>
      <c r="C153" s="69">
        <f t="shared" ref="C153:C158" si="109">SUM(D153:I153)</f>
        <v>227715.66</v>
      </c>
      <c r="D153" s="69">
        <f t="shared" ref="D153" si="110">D154+D155</f>
        <v>23000</v>
      </c>
      <c r="E153" s="69">
        <f t="shared" ref="E153:I153" si="111">E154+E155</f>
        <v>44715.66</v>
      </c>
      <c r="F153" s="69">
        <f t="shared" si="111"/>
        <v>40000</v>
      </c>
      <c r="G153" s="69">
        <f t="shared" si="111"/>
        <v>40000</v>
      </c>
      <c r="H153" s="69">
        <f t="shared" si="111"/>
        <v>40000</v>
      </c>
      <c r="I153" s="69">
        <f t="shared" si="111"/>
        <v>40000</v>
      </c>
      <c r="J153" s="69" t="s">
        <v>7</v>
      </c>
    </row>
    <row r="154" spans="1:10" x14ac:dyDescent="0.25">
      <c r="A154" s="118">
        <v>148</v>
      </c>
      <c r="B154" s="111" t="s">
        <v>9</v>
      </c>
      <c r="C154" s="69">
        <f t="shared" si="109"/>
        <v>0</v>
      </c>
      <c r="D154" s="69">
        <f t="shared" ref="D154:I154" si="112">D157</f>
        <v>0</v>
      </c>
      <c r="E154" s="69">
        <f t="shared" si="112"/>
        <v>0</v>
      </c>
      <c r="F154" s="69">
        <f t="shared" si="112"/>
        <v>0</v>
      </c>
      <c r="G154" s="69">
        <f t="shared" si="112"/>
        <v>0</v>
      </c>
      <c r="H154" s="69">
        <f t="shared" si="112"/>
        <v>0</v>
      </c>
      <c r="I154" s="69">
        <f t="shared" si="112"/>
        <v>0</v>
      </c>
      <c r="J154" s="69" t="s">
        <v>7</v>
      </c>
    </row>
    <row r="155" spans="1:10" x14ac:dyDescent="0.25">
      <c r="A155" s="118">
        <v>149</v>
      </c>
      <c r="B155" s="111" t="s">
        <v>10</v>
      </c>
      <c r="C155" s="69">
        <f t="shared" si="109"/>
        <v>227715.66</v>
      </c>
      <c r="D155" s="69">
        <f>D158+D160</f>
        <v>23000</v>
      </c>
      <c r="E155" s="69">
        <f t="shared" ref="E155:I155" si="113">E158+E160</f>
        <v>44715.66</v>
      </c>
      <c r="F155" s="69">
        <f t="shared" si="113"/>
        <v>40000</v>
      </c>
      <c r="G155" s="69">
        <f t="shared" si="113"/>
        <v>40000</v>
      </c>
      <c r="H155" s="69">
        <f t="shared" si="113"/>
        <v>40000</v>
      </c>
      <c r="I155" s="69">
        <f t="shared" si="113"/>
        <v>40000</v>
      </c>
      <c r="J155" s="69" t="s">
        <v>7</v>
      </c>
    </row>
    <row r="156" spans="1:10" ht="173.25" x14ac:dyDescent="0.25">
      <c r="A156" s="118">
        <v>150</v>
      </c>
      <c r="B156" s="110" t="s">
        <v>328</v>
      </c>
      <c r="C156" s="69">
        <f t="shared" si="109"/>
        <v>204715.66</v>
      </c>
      <c r="D156" s="69">
        <f t="shared" ref="D156:I156" si="114">D158+D157</f>
        <v>0</v>
      </c>
      <c r="E156" s="69">
        <f t="shared" si="114"/>
        <v>44715.66</v>
      </c>
      <c r="F156" s="69">
        <f t="shared" si="114"/>
        <v>40000</v>
      </c>
      <c r="G156" s="69">
        <f t="shared" si="114"/>
        <v>40000</v>
      </c>
      <c r="H156" s="69">
        <f t="shared" si="114"/>
        <v>40000</v>
      </c>
      <c r="I156" s="69">
        <f t="shared" si="114"/>
        <v>40000</v>
      </c>
      <c r="J156" s="69" t="s">
        <v>265</v>
      </c>
    </row>
    <row r="157" spans="1:10" x14ac:dyDescent="0.25">
      <c r="A157" s="118">
        <v>151</v>
      </c>
      <c r="B157" s="111" t="s">
        <v>63</v>
      </c>
      <c r="C157" s="69">
        <f>SUM(D157:I157)</f>
        <v>0</v>
      </c>
      <c r="D157" s="69">
        <v>0</v>
      </c>
      <c r="E157" s="69">
        <v>0</v>
      </c>
      <c r="F157" s="69">
        <v>0</v>
      </c>
      <c r="G157" s="69">
        <v>0</v>
      </c>
      <c r="H157" s="69">
        <v>0</v>
      </c>
      <c r="I157" s="69">
        <v>0</v>
      </c>
      <c r="J157" s="124"/>
    </row>
    <row r="158" spans="1:10" x14ac:dyDescent="0.25">
      <c r="A158" s="118">
        <v>152</v>
      </c>
      <c r="B158" s="111" t="s">
        <v>25</v>
      </c>
      <c r="C158" s="69">
        <f t="shared" si="109"/>
        <v>204715.66</v>
      </c>
      <c r="D158" s="69">
        <v>0</v>
      </c>
      <c r="E158" s="69">
        <v>44715.66</v>
      </c>
      <c r="F158" s="69">
        <v>40000</v>
      </c>
      <c r="G158" s="69">
        <v>40000</v>
      </c>
      <c r="H158" s="69">
        <v>40000</v>
      </c>
      <c r="I158" s="69">
        <v>40000</v>
      </c>
      <c r="J158" s="124"/>
    </row>
    <row r="159" spans="1:10" ht="63" x14ac:dyDescent="0.25">
      <c r="A159" s="118">
        <v>153</v>
      </c>
      <c r="B159" s="111" t="s">
        <v>327</v>
      </c>
      <c r="C159" s="69">
        <f>SUM(D159:I159)</f>
        <v>23000</v>
      </c>
      <c r="D159" s="69">
        <f>D160</f>
        <v>23000</v>
      </c>
      <c r="E159" s="69">
        <f t="shared" ref="E159:I159" si="115">E160</f>
        <v>0</v>
      </c>
      <c r="F159" s="69">
        <f t="shared" si="115"/>
        <v>0</v>
      </c>
      <c r="G159" s="69">
        <f t="shared" si="115"/>
        <v>0</v>
      </c>
      <c r="H159" s="69">
        <f t="shared" si="115"/>
        <v>0</v>
      </c>
      <c r="I159" s="69">
        <f t="shared" si="115"/>
        <v>0</v>
      </c>
      <c r="J159" s="69" t="s">
        <v>265</v>
      </c>
    </row>
    <row r="160" spans="1:10" x14ac:dyDescent="0.25">
      <c r="A160" s="118">
        <v>154</v>
      </c>
      <c r="B160" s="111" t="s">
        <v>25</v>
      </c>
      <c r="C160" s="69">
        <f>SUM(D160:I160)</f>
        <v>23000</v>
      </c>
      <c r="D160" s="69">
        <v>23000</v>
      </c>
      <c r="E160" s="69">
        <v>0</v>
      </c>
      <c r="F160" s="69">
        <v>0</v>
      </c>
      <c r="G160" s="69">
        <v>0</v>
      </c>
      <c r="H160" s="69">
        <v>0</v>
      </c>
      <c r="I160" s="69">
        <v>0</v>
      </c>
      <c r="J160" s="124"/>
    </row>
    <row r="161" spans="1:10" x14ac:dyDescent="0.25">
      <c r="A161" s="118">
        <v>155</v>
      </c>
      <c r="B161" s="166" t="s">
        <v>99</v>
      </c>
      <c r="C161" s="167"/>
      <c r="D161" s="167"/>
      <c r="E161" s="167"/>
      <c r="F161" s="169"/>
      <c r="G161" s="169"/>
      <c r="H161" s="169"/>
      <c r="I161" s="170"/>
      <c r="J161" s="124"/>
    </row>
    <row r="162" spans="1:10" ht="31.5" x14ac:dyDescent="0.25">
      <c r="A162" s="118">
        <v>156</v>
      </c>
      <c r="B162" s="111" t="s">
        <v>100</v>
      </c>
      <c r="C162" s="69">
        <f>SUM(D162:I162)</f>
        <v>6747</v>
      </c>
      <c r="D162" s="69">
        <f t="shared" ref="D162:I162" si="116">D163</f>
        <v>1400</v>
      </c>
      <c r="E162" s="69">
        <f t="shared" si="116"/>
        <v>1055</v>
      </c>
      <c r="F162" s="69">
        <f t="shared" si="116"/>
        <v>1073</v>
      </c>
      <c r="G162" s="69">
        <f t="shared" si="116"/>
        <v>1073</v>
      </c>
      <c r="H162" s="69">
        <f t="shared" si="116"/>
        <v>1073</v>
      </c>
      <c r="I162" s="69">
        <f t="shared" si="116"/>
        <v>1073</v>
      </c>
      <c r="J162" s="69" t="s">
        <v>7</v>
      </c>
    </row>
    <row r="163" spans="1:10" x14ac:dyDescent="0.25">
      <c r="A163" s="118">
        <v>157</v>
      </c>
      <c r="B163" s="111" t="s">
        <v>10</v>
      </c>
      <c r="C163" s="69">
        <f>SUM(D163:I163)</f>
        <v>6747</v>
      </c>
      <c r="D163" s="69">
        <f>D165</f>
        <v>1400</v>
      </c>
      <c r="E163" s="69">
        <f t="shared" ref="E163:I163" si="117">E165</f>
        <v>1055</v>
      </c>
      <c r="F163" s="69">
        <f t="shared" si="117"/>
        <v>1073</v>
      </c>
      <c r="G163" s="69">
        <f t="shared" si="117"/>
        <v>1073</v>
      </c>
      <c r="H163" s="69">
        <f t="shared" si="117"/>
        <v>1073</v>
      </c>
      <c r="I163" s="69">
        <f t="shared" si="117"/>
        <v>1073</v>
      </c>
      <c r="J163" s="69" t="s">
        <v>7</v>
      </c>
    </row>
    <row r="164" spans="1:10" ht="63" x14ac:dyDescent="0.25">
      <c r="A164" s="118">
        <v>158</v>
      </c>
      <c r="B164" s="111" t="s">
        <v>327</v>
      </c>
      <c r="C164" s="69">
        <f>SUM(D164:I164)</f>
        <v>6747</v>
      </c>
      <c r="D164" s="69">
        <f t="shared" ref="D164:E164" si="118">D165</f>
        <v>1400</v>
      </c>
      <c r="E164" s="69">
        <f t="shared" si="118"/>
        <v>1055</v>
      </c>
      <c r="F164" s="69">
        <f>F165</f>
        <v>1073</v>
      </c>
      <c r="G164" s="69">
        <f>G165</f>
        <v>1073</v>
      </c>
      <c r="H164" s="69">
        <f>H165</f>
        <v>1073</v>
      </c>
      <c r="I164" s="69">
        <f>I165</f>
        <v>1073</v>
      </c>
      <c r="J164" s="69" t="s">
        <v>265</v>
      </c>
    </row>
    <row r="165" spans="1:10" x14ac:dyDescent="0.25">
      <c r="A165" s="118">
        <v>159</v>
      </c>
      <c r="B165" s="111" t="s">
        <v>25</v>
      </c>
      <c r="C165" s="69">
        <f>SUM(D165:I165)</f>
        <v>6747</v>
      </c>
      <c r="D165" s="69">
        <v>1400</v>
      </c>
      <c r="E165" s="69">
        <v>1055</v>
      </c>
      <c r="F165" s="69">
        <v>1073</v>
      </c>
      <c r="G165" s="69">
        <v>1073</v>
      </c>
      <c r="H165" s="69">
        <v>1073</v>
      </c>
      <c r="I165" s="69">
        <v>1073</v>
      </c>
      <c r="J165" s="69"/>
    </row>
    <row r="166" spans="1:10" ht="32.25" customHeight="1" x14ac:dyDescent="0.25">
      <c r="A166" s="118">
        <v>160</v>
      </c>
      <c r="B166" s="166" t="s">
        <v>115</v>
      </c>
      <c r="C166" s="167"/>
      <c r="D166" s="167"/>
      <c r="E166" s="167"/>
      <c r="F166" s="167"/>
      <c r="G166" s="167"/>
      <c r="H166" s="167"/>
      <c r="I166" s="168"/>
      <c r="J166" s="122"/>
    </row>
    <row r="167" spans="1:10" ht="31.5" x14ac:dyDescent="0.25">
      <c r="A167" s="118">
        <v>161</v>
      </c>
      <c r="B167" s="111" t="s">
        <v>73</v>
      </c>
      <c r="C167" s="69">
        <f>SUM(D167:I167)</f>
        <v>471669.98</v>
      </c>
      <c r="D167" s="69">
        <f>SUM(D168:D170)</f>
        <v>284058.17000000004</v>
      </c>
      <c r="E167" s="69">
        <f t="shared" ref="E167:I167" si="119">SUM(E168:E170)</f>
        <v>42485.67</v>
      </c>
      <c r="F167" s="69">
        <f t="shared" si="119"/>
        <v>42674.17</v>
      </c>
      <c r="G167" s="69">
        <f t="shared" si="119"/>
        <v>42674.17</v>
      </c>
      <c r="H167" s="69">
        <f t="shared" si="119"/>
        <v>42485.67</v>
      </c>
      <c r="I167" s="69">
        <f t="shared" si="119"/>
        <v>17292.13</v>
      </c>
      <c r="J167" s="69" t="s">
        <v>7</v>
      </c>
    </row>
    <row r="168" spans="1:10" x14ac:dyDescent="0.25">
      <c r="A168" s="118">
        <v>162</v>
      </c>
      <c r="B168" s="111" t="s">
        <v>12</v>
      </c>
      <c r="C168" s="69">
        <f>SUM(D168:I168)</f>
        <v>0</v>
      </c>
      <c r="D168" s="69">
        <f>D192</f>
        <v>0</v>
      </c>
      <c r="E168" s="69">
        <v>0</v>
      </c>
      <c r="F168" s="69">
        <v>0</v>
      </c>
      <c r="G168" s="69">
        <v>0</v>
      </c>
      <c r="H168" s="69">
        <v>0</v>
      </c>
      <c r="I168" s="69">
        <v>0</v>
      </c>
      <c r="J168" s="69" t="s">
        <v>7</v>
      </c>
    </row>
    <row r="169" spans="1:10" x14ac:dyDescent="0.25">
      <c r="A169" s="118">
        <v>163</v>
      </c>
      <c r="B169" s="111" t="s">
        <v>9</v>
      </c>
      <c r="C169" s="69">
        <f>SUM(D169:I169)</f>
        <v>0</v>
      </c>
      <c r="D169" s="69">
        <f t="shared" ref="D169:I169" si="120">D193+D179</f>
        <v>0</v>
      </c>
      <c r="E169" s="69">
        <f t="shared" si="120"/>
        <v>0</v>
      </c>
      <c r="F169" s="69">
        <f t="shared" si="120"/>
        <v>0</v>
      </c>
      <c r="G169" s="69">
        <f t="shared" si="120"/>
        <v>0</v>
      </c>
      <c r="H169" s="69">
        <f t="shared" si="120"/>
        <v>0</v>
      </c>
      <c r="I169" s="69">
        <f t="shared" si="120"/>
        <v>0</v>
      </c>
      <c r="J169" s="69" t="s">
        <v>7</v>
      </c>
    </row>
    <row r="170" spans="1:10" x14ac:dyDescent="0.25">
      <c r="A170" s="118">
        <v>164</v>
      </c>
      <c r="B170" s="111" t="s">
        <v>10</v>
      </c>
      <c r="C170" s="69">
        <f>SUM(D170:I170)</f>
        <v>471669.98</v>
      </c>
      <c r="D170" s="69">
        <f>D175+D194</f>
        <v>284058.17000000004</v>
      </c>
      <c r="E170" s="69">
        <f t="shared" ref="E170:I170" si="121">E175+E194</f>
        <v>42485.67</v>
      </c>
      <c r="F170" s="69">
        <f t="shared" si="121"/>
        <v>42674.17</v>
      </c>
      <c r="G170" s="69">
        <f t="shared" si="121"/>
        <v>42674.17</v>
      </c>
      <c r="H170" s="69">
        <f t="shared" si="121"/>
        <v>42485.67</v>
      </c>
      <c r="I170" s="69">
        <f t="shared" si="121"/>
        <v>17292.13</v>
      </c>
      <c r="J170" s="69" t="s">
        <v>7</v>
      </c>
    </row>
    <row r="171" spans="1:10" x14ac:dyDescent="0.25">
      <c r="A171" s="118">
        <v>165</v>
      </c>
      <c r="B171" s="174" t="s">
        <v>87</v>
      </c>
      <c r="C171" s="175"/>
      <c r="D171" s="175"/>
      <c r="E171" s="178"/>
      <c r="F171" s="130"/>
      <c r="G171" s="130"/>
      <c r="H171" s="130"/>
      <c r="I171" s="130"/>
      <c r="J171" s="69"/>
    </row>
    <row r="172" spans="1:10" ht="47.25" x14ac:dyDescent="0.25">
      <c r="A172" s="118">
        <v>166</v>
      </c>
      <c r="B172" s="131" t="s">
        <v>88</v>
      </c>
      <c r="C172" s="132">
        <f t="shared" ref="C172:C174" si="122">SUM(D172:I172)</f>
        <v>392869.98</v>
      </c>
      <c r="D172" s="133">
        <f t="shared" ref="D172:I172" si="123">D173+D174+D175</f>
        <v>270508.17000000004</v>
      </c>
      <c r="E172" s="133">
        <f t="shared" si="123"/>
        <v>29435.67</v>
      </c>
      <c r="F172" s="133">
        <f t="shared" si="123"/>
        <v>29624.17</v>
      </c>
      <c r="G172" s="133">
        <f t="shared" si="123"/>
        <v>29624.17</v>
      </c>
      <c r="H172" s="133">
        <f t="shared" si="123"/>
        <v>29435.67</v>
      </c>
      <c r="I172" s="133">
        <f t="shared" si="123"/>
        <v>4242.13</v>
      </c>
      <c r="J172" s="69" t="s">
        <v>7</v>
      </c>
    </row>
    <row r="173" spans="1:10" x14ac:dyDescent="0.25">
      <c r="A173" s="118">
        <v>167</v>
      </c>
      <c r="B173" s="131" t="s">
        <v>12</v>
      </c>
      <c r="C173" s="132">
        <f t="shared" si="122"/>
        <v>0</v>
      </c>
      <c r="D173" s="133">
        <f t="shared" ref="D173:I173" si="124">D178</f>
        <v>0</v>
      </c>
      <c r="E173" s="133">
        <f t="shared" si="124"/>
        <v>0</v>
      </c>
      <c r="F173" s="133">
        <f t="shared" si="124"/>
        <v>0</v>
      </c>
      <c r="G173" s="133">
        <f t="shared" si="124"/>
        <v>0</v>
      </c>
      <c r="H173" s="133">
        <f t="shared" si="124"/>
        <v>0</v>
      </c>
      <c r="I173" s="133">
        <f t="shared" si="124"/>
        <v>0</v>
      </c>
      <c r="J173" s="69" t="s">
        <v>7</v>
      </c>
    </row>
    <row r="174" spans="1:10" x14ac:dyDescent="0.25">
      <c r="A174" s="118">
        <v>168</v>
      </c>
      <c r="B174" s="131" t="s">
        <v>63</v>
      </c>
      <c r="C174" s="132">
        <f t="shared" si="122"/>
        <v>0</v>
      </c>
      <c r="D174" s="133">
        <f t="shared" ref="D174:I174" si="125">D179</f>
        <v>0</v>
      </c>
      <c r="E174" s="133">
        <f t="shared" si="125"/>
        <v>0</v>
      </c>
      <c r="F174" s="133">
        <f t="shared" si="125"/>
        <v>0</v>
      </c>
      <c r="G174" s="133">
        <f t="shared" si="125"/>
        <v>0</v>
      </c>
      <c r="H174" s="133">
        <f t="shared" si="125"/>
        <v>0</v>
      </c>
      <c r="I174" s="133">
        <f t="shared" si="125"/>
        <v>0</v>
      </c>
      <c r="J174" s="69" t="s">
        <v>7</v>
      </c>
    </row>
    <row r="175" spans="1:10" x14ac:dyDescent="0.25">
      <c r="A175" s="118">
        <v>169</v>
      </c>
      <c r="B175" s="131" t="s">
        <v>25</v>
      </c>
      <c r="C175" s="132">
        <f>SUM(D175:I175)</f>
        <v>392869.98</v>
      </c>
      <c r="D175" s="69">
        <f t="shared" ref="D175:I175" si="126">D180</f>
        <v>270508.17000000004</v>
      </c>
      <c r="E175" s="69">
        <f t="shared" si="126"/>
        <v>29435.67</v>
      </c>
      <c r="F175" s="69">
        <f t="shared" si="126"/>
        <v>29624.17</v>
      </c>
      <c r="G175" s="69">
        <f t="shared" si="126"/>
        <v>29624.17</v>
      </c>
      <c r="H175" s="69">
        <f t="shared" si="126"/>
        <v>29435.67</v>
      </c>
      <c r="I175" s="69">
        <f t="shared" si="126"/>
        <v>4242.13</v>
      </c>
      <c r="J175" s="69" t="s">
        <v>7</v>
      </c>
    </row>
    <row r="176" spans="1:10" x14ac:dyDescent="0.25">
      <c r="A176" s="118">
        <v>170</v>
      </c>
      <c r="B176" s="174" t="s">
        <v>243</v>
      </c>
      <c r="C176" s="175"/>
      <c r="D176" s="175"/>
      <c r="E176" s="175"/>
      <c r="F176" s="176"/>
      <c r="G176" s="176"/>
      <c r="H176" s="176"/>
      <c r="I176" s="177"/>
      <c r="J176" s="69"/>
    </row>
    <row r="177" spans="1:11" ht="63" x14ac:dyDescent="0.25">
      <c r="A177" s="118">
        <v>171</v>
      </c>
      <c r="B177" s="134" t="s">
        <v>90</v>
      </c>
      <c r="C177" s="69">
        <f t="shared" ref="C177:C180" si="127">SUM(D177:I177)</f>
        <v>392869.98</v>
      </c>
      <c r="D177" s="133">
        <f t="shared" ref="D177:I177" si="128">D178+D179+D180</f>
        <v>270508.17000000004</v>
      </c>
      <c r="E177" s="133">
        <f t="shared" si="128"/>
        <v>29435.67</v>
      </c>
      <c r="F177" s="133">
        <f t="shared" si="128"/>
        <v>29624.17</v>
      </c>
      <c r="G177" s="133">
        <f t="shared" si="128"/>
        <v>29624.17</v>
      </c>
      <c r="H177" s="133">
        <f t="shared" si="128"/>
        <v>29435.67</v>
      </c>
      <c r="I177" s="133">
        <f t="shared" si="128"/>
        <v>4242.13</v>
      </c>
      <c r="J177" s="69" t="s">
        <v>7</v>
      </c>
    </row>
    <row r="178" spans="1:11" x14ac:dyDescent="0.25">
      <c r="A178" s="118">
        <v>172</v>
      </c>
      <c r="B178" s="134" t="s">
        <v>12</v>
      </c>
      <c r="C178" s="69">
        <f t="shared" si="127"/>
        <v>0</v>
      </c>
      <c r="D178" s="133">
        <v>0</v>
      </c>
      <c r="E178" s="133">
        <v>0</v>
      </c>
      <c r="F178" s="133">
        <v>0</v>
      </c>
      <c r="G178" s="133">
        <v>0</v>
      </c>
      <c r="H178" s="133">
        <v>0</v>
      </c>
      <c r="I178" s="133">
        <v>0</v>
      </c>
      <c r="J178" s="69" t="s">
        <v>7</v>
      </c>
    </row>
    <row r="179" spans="1:11" x14ac:dyDescent="0.25">
      <c r="A179" s="118">
        <v>173</v>
      </c>
      <c r="B179" s="134" t="s">
        <v>63</v>
      </c>
      <c r="C179" s="69">
        <f t="shared" si="127"/>
        <v>0</v>
      </c>
      <c r="D179" s="133">
        <f>D182+D185+D188</f>
        <v>0</v>
      </c>
      <c r="E179" s="133">
        <f t="shared" ref="E179:I179" si="129">E182+E185+E188</f>
        <v>0</v>
      </c>
      <c r="F179" s="133">
        <f t="shared" si="129"/>
        <v>0</v>
      </c>
      <c r="G179" s="133">
        <f t="shared" si="129"/>
        <v>0</v>
      </c>
      <c r="H179" s="133">
        <f t="shared" si="129"/>
        <v>0</v>
      </c>
      <c r="I179" s="133">
        <f t="shared" si="129"/>
        <v>0</v>
      </c>
      <c r="J179" s="69" t="s">
        <v>7</v>
      </c>
    </row>
    <row r="180" spans="1:11" x14ac:dyDescent="0.25">
      <c r="A180" s="118">
        <v>174</v>
      </c>
      <c r="B180" s="135" t="s">
        <v>25</v>
      </c>
      <c r="C180" s="69">
        <f t="shared" si="127"/>
        <v>392869.98</v>
      </c>
      <c r="D180" s="69">
        <f>D183+D186+D189</f>
        <v>270508.17000000004</v>
      </c>
      <c r="E180" s="69">
        <f t="shared" ref="E180:I180" si="130">E183+E186+E189</f>
        <v>29435.67</v>
      </c>
      <c r="F180" s="69">
        <f t="shared" si="130"/>
        <v>29624.17</v>
      </c>
      <c r="G180" s="69">
        <f t="shared" si="130"/>
        <v>29624.17</v>
      </c>
      <c r="H180" s="69">
        <f t="shared" si="130"/>
        <v>29435.67</v>
      </c>
      <c r="I180" s="69">
        <f t="shared" si="130"/>
        <v>4242.13</v>
      </c>
      <c r="J180" s="69" t="s">
        <v>7</v>
      </c>
    </row>
    <row r="181" spans="1:11" ht="63" x14ac:dyDescent="0.25">
      <c r="A181" s="118">
        <v>175</v>
      </c>
      <c r="B181" s="135" t="s">
        <v>304</v>
      </c>
      <c r="C181" s="69">
        <f t="shared" ref="C181:I181" si="131">C182+C183</f>
        <v>354061</v>
      </c>
      <c r="D181" s="69">
        <f t="shared" si="131"/>
        <v>235061</v>
      </c>
      <c r="E181" s="69">
        <f t="shared" si="131"/>
        <v>28800</v>
      </c>
      <c r="F181" s="69">
        <f t="shared" si="131"/>
        <v>28800</v>
      </c>
      <c r="G181" s="69">
        <f t="shared" si="131"/>
        <v>28800</v>
      </c>
      <c r="H181" s="69">
        <f t="shared" si="131"/>
        <v>28800</v>
      </c>
      <c r="I181" s="69">
        <f t="shared" si="131"/>
        <v>3800</v>
      </c>
      <c r="J181" s="69" t="s">
        <v>136</v>
      </c>
      <c r="K181" s="137"/>
    </row>
    <row r="182" spans="1:11" x14ac:dyDescent="0.25">
      <c r="A182" s="118">
        <v>176</v>
      </c>
      <c r="B182" s="111" t="s">
        <v>26</v>
      </c>
      <c r="C182" s="69">
        <f t="shared" ref="C182:C187" si="132">SUM(D182:I182)</f>
        <v>0</v>
      </c>
      <c r="D182" s="69">
        <v>0</v>
      </c>
      <c r="E182" s="69">
        <v>0</v>
      </c>
      <c r="F182" s="69">
        <v>0</v>
      </c>
      <c r="G182" s="69">
        <v>0</v>
      </c>
      <c r="H182" s="69">
        <v>0</v>
      </c>
      <c r="I182" s="69">
        <v>0</v>
      </c>
      <c r="J182" s="69"/>
      <c r="K182" s="121"/>
    </row>
    <row r="183" spans="1:11" x14ac:dyDescent="0.25">
      <c r="A183" s="118">
        <v>177</v>
      </c>
      <c r="B183" s="135" t="s">
        <v>10</v>
      </c>
      <c r="C183" s="69">
        <f t="shared" si="132"/>
        <v>354061</v>
      </c>
      <c r="D183" s="69">
        <v>235061</v>
      </c>
      <c r="E183" s="69">
        <v>28800</v>
      </c>
      <c r="F183" s="69">
        <v>28800</v>
      </c>
      <c r="G183" s="69">
        <v>28800</v>
      </c>
      <c r="H183" s="69">
        <v>28800</v>
      </c>
      <c r="I183" s="69">
        <v>3800</v>
      </c>
      <c r="J183" s="69"/>
      <c r="K183" s="121"/>
    </row>
    <row r="184" spans="1:11" ht="82.5" customHeight="1" x14ac:dyDescent="0.25">
      <c r="A184" s="118">
        <v>178</v>
      </c>
      <c r="B184" s="111" t="s">
        <v>322</v>
      </c>
      <c r="C184" s="69">
        <f t="shared" si="132"/>
        <v>3808.98</v>
      </c>
      <c r="D184" s="69">
        <f t="shared" ref="D184:I184" si="133">D186</f>
        <v>447.17</v>
      </c>
      <c r="E184" s="69">
        <f t="shared" si="133"/>
        <v>635.66999999999996</v>
      </c>
      <c r="F184" s="69">
        <f t="shared" si="133"/>
        <v>824.17</v>
      </c>
      <c r="G184" s="69">
        <f t="shared" si="133"/>
        <v>824.17</v>
      </c>
      <c r="H184" s="69">
        <f t="shared" si="133"/>
        <v>635.66999999999996</v>
      </c>
      <c r="I184" s="69">
        <f t="shared" si="133"/>
        <v>442.13</v>
      </c>
      <c r="J184" s="69" t="s">
        <v>369</v>
      </c>
    </row>
    <row r="185" spans="1:11" ht="16.5" customHeight="1" x14ac:dyDescent="0.25">
      <c r="A185" s="118">
        <v>179</v>
      </c>
      <c r="B185" s="111" t="s">
        <v>63</v>
      </c>
      <c r="C185" s="69">
        <f t="shared" si="132"/>
        <v>0</v>
      </c>
      <c r="D185" s="69">
        <v>0</v>
      </c>
      <c r="E185" s="69">
        <v>0</v>
      </c>
      <c r="F185" s="69">
        <v>0</v>
      </c>
      <c r="G185" s="69">
        <v>0</v>
      </c>
      <c r="H185" s="69">
        <v>0</v>
      </c>
      <c r="I185" s="69">
        <v>0</v>
      </c>
      <c r="J185" s="69"/>
    </row>
    <row r="186" spans="1:11" x14ac:dyDescent="0.25">
      <c r="A186" s="118">
        <v>180</v>
      </c>
      <c r="B186" s="111" t="s">
        <v>10</v>
      </c>
      <c r="C186" s="69">
        <f t="shared" si="132"/>
        <v>3808.98</v>
      </c>
      <c r="D186" s="69">
        <v>447.17</v>
      </c>
      <c r="E186" s="69">
        <v>635.66999999999996</v>
      </c>
      <c r="F186" s="69">
        <v>824.17</v>
      </c>
      <c r="G186" s="69">
        <v>824.17</v>
      </c>
      <c r="H186" s="69">
        <v>635.66999999999996</v>
      </c>
      <c r="I186" s="69">
        <v>442.13</v>
      </c>
      <c r="J186" s="69"/>
    </row>
    <row r="187" spans="1:11" ht="63" x14ac:dyDescent="0.25">
      <c r="A187" s="118">
        <v>181</v>
      </c>
      <c r="B187" s="138" t="s">
        <v>344</v>
      </c>
      <c r="C187" s="69">
        <f t="shared" si="132"/>
        <v>35000</v>
      </c>
      <c r="D187" s="69">
        <f>D188+D189</f>
        <v>35000</v>
      </c>
      <c r="E187" s="69">
        <f t="shared" ref="E187:I187" si="134">E188+E189</f>
        <v>0</v>
      </c>
      <c r="F187" s="69">
        <f t="shared" si="134"/>
        <v>0</v>
      </c>
      <c r="G187" s="69">
        <f t="shared" si="134"/>
        <v>0</v>
      </c>
      <c r="H187" s="69">
        <f t="shared" si="134"/>
        <v>0</v>
      </c>
      <c r="I187" s="69">
        <f t="shared" si="134"/>
        <v>0</v>
      </c>
      <c r="J187" s="69" t="s">
        <v>121</v>
      </c>
    </row>
    <row r="188" spans="1:11" x14ac:dyDescent="0.25">
      <c r="A188" s="118">
        <v>182</v>
      </c>
      <c r="B188" s="111" t="s">
        <v>9</v>
      </c>
      <c r="C188" s="69">
        <f t="shared" ref="C188:C189" si="135">SUM(D188:I188)</f>
        <v>0</v>
      </c>
      <c r="D188" s="69">
        <v>0</v>
      </c>
      <c r="E188" s="69">
        <v>0</v>
      </c>
      <c r="F188" s="69">
        <v>0</v>
      </c>
      <c r="G188" s="69">
        <v>0</v>
      </c>
      <c r="H188" s="69">
        <v>0</v>
      </c>
      <c r="I188" s="69">
        <v>0</v>
      </c>
      <c r="J188" s="69"/>
    </row>
    <row r="189" spans="1:11" x14ac:dyDescent="0.25">
      <c r="A189" s="118">
        <v>183</v>
      </c>
      <c r="B189" s="111" t="s">
        <v>10</v>
      </c>
      <c r="C189" s="69">
        <f t="shared" si="135"/>
        <v>35000</v>
      </c>
      <c r="D189" s="69">
        <v>35000</v>
      </c>
      <c r="E189" s="69">
        <v>0</v>
      </c>
      <c r="F189" s="69">
        <v>0</v>
      </c>
      <c r="G189" s="69">
        <v>0</v>
      </c>
      <c r="H189" s="69">
        <v>0</v>
      </c>
      <c r="I189" s="69">
        <v>0</v>
      </c>
      <c r="J189" s="69"/>
    </row>
    <row r="190" spans="1:11" x14ac:dyDescent="0.25">
      <c r="A190" s="118">
        <v>184</v>
      </c>
      <c r="B190" s="166" t="s">
        <v>99</v>
      </c>
      <c r="C190" s="167"/>
      <c r="D190" s="167"/>
      <c r="E190" s="167"/>
      <c r="F190" s="169"/>
      <c r="G190" s="169"/>
      <c r="H190" s="169"/>
      <c r="I190" s="170"/>
      <c r="J190" s="122"/>
    </row>
    <row r="191" spans="1:11" ht="31.5" x14ac:dyDescent="0.25">
      <c r="A191" s="118">
        <v>185</v>
      </c>
      <c r="B191" s="111" t="s">
        <v>74</v>
      </c>
      <c r="C191" s="69">
        <f>SUM(D191:I191)</f>
        <v>78800</v>
      </c>
      <c r="D191" s="69">
        <f t="shared" ref="D191:I191" si="136">D192+D193+D194</f>
        <v>13550</v>
      </c>
      <c r="E191" s="69">
        <f t="shared" si="136"/>
        <v>13050</v>
      </c>
      <c r="F191" s="69">
        <f t="shared" si="136"/>
        <v>13050</v>
      </c>
      <c r="G191" s="69">
        <f t="shared" si="136"/>
        <v>13050</v>
      </c>
      <c r="H191" s="69">
        <f t="shared" si="136"/>
        <v>13050</v>
      </c>
      <c r="I191" s="69">
        <f t="shared" si="136"/>
        <v>13050</v>
      </c>
      <c r="J191" s="69" t="s">
        <v>7</v>
      </c>
    </row>
    <row r="192" spans="1:11" x14ac:dyDescent="0.25">
      <c r="A192" s="118">
        <v>186</v>
      </c>
      <c r="B192" s="111" t="s">
        <v>12</v>
      </c>
      <c r="C192" s="69">
        <f>SUM(D192:I192)</f>
        <v>0</v>
      </c>
      <c r="D192" s="69">
        <v>0</v>
      </c>
      <c r="E192" s="69">
        <v>0</v>
      </c>
      <c r="F192" s="69">
        <v>0</v>
      </c>
      <c r="G192" s="69">
        <v>0</v>
      </c>
      <c r="H192" s="69">
        <v>0</v>
      </c>
      <c r="I192" s="69">
        <v>0</v>
      </c>
      <c r="J192" s="69" t="s">
        <v>7</v>
      </c>
    </row>
    <row r="193" spans="1:10" x14ac:dyDescent="0.25">
      <c r="A193" s="118">
        <v>187</v>
      </c>
      <c r="B193" s="111" t="s">
        <v>9</v>
      </c>
      <c r="C193" s="69">
        <f>SUM(D193:I193)</f>
        <v>0</v>
      </c>
      <c r="D193" s="69">
        <v>0</v>
      </c>
      <c r="E193" s="69">
        <v>0</v>
      </c>
      <c r="F193" s="69">
        <v>0</v>
      </c>
      <c r="G193" s="69">
        <v>0</v>
      </c>
      <c r="H193" s="69">
        <v>0</v>
      </c>
      <c r="I193" s="69">
        <v>0</v>
      </c>
      <c r="J193" s="69" t="s">
        <v>7</v>
      </c>
    </row>
    <row r="194" spans="1:10" x14ac:dyDescent="0.25">
      <c r="A194" s="118">
        <v>188</v>
      </c>
      <c r="B194" s="111" t="s">
        <v>10</v>
      </c>
      <c r="C194" s="69">
        <f>SUM(D194:I194)</f>
        <v>78800</v>
      </c>
      <c r="D194" s="69">
        <f>D196+D198+D200+D202+D204+D206</f>
        <v>13550</v>
      </c>
      <c r="E194" s="69">
        <f t="shared" ref="E194:I194" si="137">E196+E198+E200+E202+E204+E206</f>
        <v>13050</v>
      </c>
      <c r="F194" s="69">
        <f t="shared" si="137"/>
        <v>13050</v>
      </c>
      <c r="G194" s="69">
        <f t="shared" si="137"/>
        <v>13050</v>
      </c>
      <c r="H194" s="69">
        <f t="shared" si="137"/>
        <v>13050</v>
      </c>
      <c r="I194" s="69">
        <f t="shared" si="137"/>
        <v>13050</v>
      </c>
      <c r="J194" s="69" t="s">
        <v>7</v>
      </c>
    </row>
    <row r="195" spans="1:10" ht="63" x14ac:dyDescent="0.25">
      <c r="A195" s="118">
        <v>189</v>
      </c>
      <c r="B195" s="111" t="s">
        <v>336</v>
      </c>
      <c r="C195" s="69">
        <f t="shared" ref="C195:C203" si="138">SUM(D195:I195)</f>
        <v>4200</v>
      </c>
      <c r="D195" s="139">
        <f t="shared" ref="D195:I195" si="139">D196</f>
        <v>700</v>
      </c>
      <c r="E195" s="139">
        <f t="shared" si="139"/>
        <v>700</v>
      </c>
      <c r="F195" s="139">
        <f t="shared" si="139"/>
        <v>700</v>
      </c>
      <c r="G195" s="139">
        <f t="shared" si="139"/>
        <v>700</v>
      </c>
      <c r="H195" s="139">
        <f t="shared" si="139"/>
        <v>700</v>
      </c>
      <c r="I195" s="139">
        <f t="shared" si="139"/>
        <v>700</v>
      </c>
      <c r="J195" s="69" t="s">
        <v>117</v>
      </c>
    </row>
    <row r="196" spans="1:10" x14ac:dyDescent="0.25">
      <c r="A196" s="118">
        <v>190</v>
      </c>
      <c r="B196" s="111" t="s">
        <v>10</v>
      </c>
      <c r="C196" s="69">
        <f t="shared" si="138"/>
        <v>4200</v>
      </c>
      <c r="D196" s="139">
        <v>700</v>
      </c>
      <c r="E196" s="139">
        <v>700</v>
      </c>
      <c r="F196" s="139">
        <v>700</v>
      </c>
      <c r="G196" s="139">
        <v>700</v>
      </c>
      <c r="H196" s="139">
        <v>700</v>
      </c>
      <c r="I196" s="139">
        <v>700</v>
      </c>
      <c r="J196" s="69"/>
    </row>
    <row r="197" spans="1:10" ht="78.75" x14ac:dyDescent="0.25">
      <c r="A197" s="118">
        <v>191</v>
      </c>
      <c r="B197" s="111" t="s">
        <v>321</v>
      </c>
      <c r="C197" s="69">
        <f t="shared" si="138"/>
        <v>1500</v>
      </c>
      <c r="D197" s="69">
        <f t="shared" ref="D197:I197" si="140">D198</f>
        <v>250</v>
      </c>
      <c r="E197" s="69">
        <f t="shared" si="140"/>
        <v>250</v>
      </c>
      <c r="F197" s="69">
        <f t="shared" si="140"/>
        <v>250</v>
      </c>
      <c r="G197" s="69">
        <f t="shared" si="140"/>
        <v>250</v>
      </c>
      <c r="H197" s="69">
        <f t="shared" si="140"/>
        <v>250</v>
      </c>
      <c r="I197" s="69">
        <f t="shared" si="140"/>
        <v>250</v>
      </c>
      <c r="J197" s="69" t="s">
        <v>252</v>
      </c>
    </row>
    <row r="198" spans="1:10" x14ac:dyDescent="0.25">
      <c r="A198" s="118">
        <v>192</v>
      </c>
      <c r="B198" s="111" t="s">
        <v>10</v>
      </c>
      <c r="C198" s="69">
        <f t="shared" si="138"/>
        <v>1500</v>
      </c>
      <c r="D198" s="69">
        <v>250</v>
      </c>
      <c r="E198" s="69">
        <v>250</v>
      </c>
      <c r="F198" s="69">
        <v>250</v>
      </c>
      <c r="G198" s="69">
        <v>250</v>
      </c>
      <c r="H198" s="69">
        <v>250</v>
      </c>
      <c r="I198" s="69">
        <v>250</v>
      </c>
      <c r="J198" s="69"/>
    </row>
    <row r="199" spans="1:10" ht="63" x14ac:dyDescent="0.25">
      <c r="A199" s="118">
        <v>193</v>
      </c>
      <c r="B199" s="111" t="s">
        <v>322</v>
      </c>
      <c r="C199" s="69">
        <f t="shared" si="138"/>
        <v>3000</v>
      </c>
      <c r="D199" s="69">
        <f t="shared" ref="D199:I199" si="141">D200</f>
        <v>500</v>
      </c>
      <c r="E199" s="69">
        <f t="shared" si="141"/>
        <v>500</v>
      </c>
      <c r="F199" s="69">
        <f t="shared" si="141"/>
        <v>500</v>
      </c>
      <c r="G199" s="69">
        <f t="shared" si="141"/>
        <v>500</v>
      </c>
      <c r="H199" s="69">
        <f t="shared" si="141"/>
        <v>500</v>
      </c>
      <c r="I199" s="69">
        <f t="shared" si="141"/>
        <v>500</v>
      </c>
      <c r="J199" s="69" t="s">
        <v>134</v>
      </c>
    </row>
    <row r="200" spans="1:10" x14ac:dyDescent="0.25">
      <c r="A200" s="118">
        <v>194</v>
      </c>
      <c r="B200" s="111" t="s">
        <v>10</v>
      </c>
      <c r="C200" s="69">
        <f t="shared" si="138"/>
        <v>3000</v>
      </c>
      <c r="D200" s="69">
        <v>500</v>
      </c>
      <c r="E200" s="69">
        <v>500</v>
      </c>
      <c r="F200" s="69">
        <v>500</v>
      </c>
      <c r="G200" s="69">
        <v>500</v>
      </c>
      <c r="H200" s="69">
        <v>500</v>
      </c>
      <c r="I200" s="69">
        <v>500</v>
      </c>
      <c r="J200" s="69"/>
    </row>
    <row r="201" spans="1:10" ht="94.5" x14ac:dyDescent="0.25">
      <c r="A201" s="118">
        <v>195</v>
      </c>
      <c r="B201" s="111" t="s">
        <v>323</v>
      </c>
      <c r="C201" s="69">
        <f t="shared" si="138"/>
        <v>35400</v>
      </c>
      <c r="D201" s="69">
        <f t="shared" ref="D201:I201" si="142">D202</f>
        <v>5900</v>
      </c>
      <c r="E201" s="69">
        <f t="shared" si="142"/>
        <v>5900</v>
      </c>
      <c r="F201" s="69">
        <f t="shared" si="142"/>
        <v>5900</v>
      </c>
      <c r="G201" s="69">
        <f t="shared" si="142"/>
        <v>5900</v>
      </c>
      <c r="H201" s="69">
        <f t="shared" si="142"/>
        <v>5900</v>
      </c>
      <c r="I201" s="69">
        <f t="shared" si="142"/>
        <v>5900</v>
      </c>
      <c r="J201" s="69" t="s">
        <v>130</v>
      </c>
    </row>
    <row r="202" spans="1:10" x14ac:dyDescent="0.25">
      <c r="A202" s="118">
        <v>196</v>
      </c>
      <c r="B202" s="111" t="s">
        <v>10</v>
      </c>
      <c r="C202" s="69">
        <f t="shared" si="138"/>
        <v>35400</v>
      </c>
      <c r="D202" s="69">
        <v>5900</v>
      </c>
      <c r="E202" s="69">
        <v>5900</v>
      </c>
      <c r="F202" s="69">
        <v>5900</v>
      </c>
      <c r="G202" s="69">
        <v>5900</v>
      </c>
      <c r="H202" s="69">
        <v>5900</v>
      </c>
      <c r="I202" s="69">
        <v>5900</v>
      </c>
      <c r="J202" s="69"/>
    </row>
    <row r="203" spans="1:10" ht="141.75" x14ac:dyDescent="0.25">
      <c r="A203" s="118">
        <v>197</v>
      </c>
      <c r="B203" s="111" t="s">
        <v>324</v>
      </c>
      <c r="C203" s="69">
        <f t="shared" si="138"/>
        <v>34200</v>
      </c>
      <c r="D203" s="69">
        <f t="shared" ref="D203:I203" si="143">D204</f>
        <v>5700</v>
      </c>
      <c r="E203" s="69">
        <f t="shared" si="143"/>
        <v>5700</v>
      </c>
      <c r="F203" s="69">
        <f t="shared" si="143"/>
        <v>5700</v>
      </c>
      <c r="G203" s="69">
        <f t="shared" si="143"/>
        <v>5700</v>
      </c>
      <c r="H203" s="69">
        <f t="shared" si="143"/>
        <v>5700</v>
      </c>
      <c r="I203" s="69">
        <f t="shared" si="143"/>
        <v>5700</v>
      </c>
      <c r="J203" s="69" t="s">
        <v>132</v>
      </c>
    </row>
    <row r="204" spans="1:10" x14ac:dyDescent="0.25">
      <c r="A204" s="118">
        <v>198</v>
      </c>
      <c r="B204" s="111" t="s">
        <v>10</v>
      </c>
      <c r="C204" s="69">
        <f>SUM(D204:I204)</f>
        <v>34200</v>
      </c>
      <c r="D204" s="69">
        <v>5700</v>
      </c>
      <c r="E204" s="69">
        <v>5700</v>
      </c>
      <c r="F204" s="69">
        <v>5700</v>
      </c>
      <c r="G204" s="69">
        <v>5700</v>
      </c>
      <c r="H204" s="69">
        <v>5700</v>
      </c>
      <c r="I204" s="69">
        <v>5700</v>
      </c>
      <c r="J204" s="69"/>
    </row>
    <row r="205" spans="1:10" ht="110.25" x14ac:dyDescent="0.25">
      <c r="A205" s="118">
        <v>199</v>
      </c>
      <c r="B205" s="110" t="s">
        <v>335</v>
      </c>
      <c r="C205" s="69">
        <f>SUM(D205:I205)</f>
        <v>500</v>
      </c>
      <c r="D205" s="69">
        <f>D206</f>
        <v>500</v>
      </c>
      <c r="E205" s="69">
        <f t="shared" ref="E205:I205" si="144">E206</f>
        <v>0</v>
      </c>
      <c r="F205" s="69">
        <f t="shared" si="144"/>
        <v>0</v>
      </c>
      <c r="G205" s="69">
        <f t="shared" si="144"/>
        <v>0</v>
      </c>
      <c r="H205" s="69">
        <f t="shared" si="144"/>
        <v>0</v>
      </c>
      <c r="I205" s="69">
        <f t="shared" si="144"/>
        <v>0</v>
      </c>
      <c r="J205" s="69" t="s">
        <v>368</v>
      </c>
    </row>
    <row r="206" spans="1:10" x14ac:dyDescent="0.25">
      <c r="A206" s="118">
        <v>200</v>
      </c>
      <c r="B206" s="110" t="s">
        <v>10</v>
      </c>
      <c r="C206" s="69">
        <f>SUM(D206:I206)</f>
        <v>500</v>
      </c>
      <c r="D206" s="69">
        <v>500</v>
      </c>
      <c r="E206" s="69">
        <v>0</v>
      </c>
      <c r="F206" s="69">
        <v>0</v>
      </c>
      <c r="G206" s="69">
        <v>0</v>
      </c>
      <c r="H206" s="69">
        <v>0</v>
      </c>
      <c r="I206" s="69">
        <v>0</v>
      </c>
      <c r="J206" s="69"/>
    </row>
    <row r="207" spans="1:10" x14ac:dyDescent="0.25">
      <c r="A207" s="118">
        <v>201</v>
      </c>
      <c r="B207" s="166" t="s">
        <v>266</v>
      </c>
      <c r="C207" s="167"/>
      <c r="D207" s="167"/>
      <c r="E207" s="167"/>
      <c r="F207" s="167"/>
      <c r="G207" s="167"/>
      <c r="H207" s="167"/>
      <c r="I207" s="168"/>
      <c r="J207" s="122"/>
    </row>
    <row r="208" spans="1:10" ht="31.5" x14ac:dyDescent="0.25">
      <c r="A208" s="118">
        <v>202</v>
      </c>
      <c r="B208" s="111" t="s">
        <v>73</v>
      </c>
      <c r="C208" s="69">
        <f>SUM(D208:I208)</f>
        <v>984924.2</v>
      </c>
      <c r="D208" s="69">
        <f t="shared" ref="D208:I208" si="145">D209+D210</f>
        <v>108884.2</v>
      </c>
      <c r="E208" s="69">
        <f t="shared" si="145"/>
        <v>167200</v>
      </c>
      <c r="F208" s="69">
        <f t="shared" si="145"/>
        <v>177210</v>
      </c>
      <c r="G208" s="69">
        <f t="shared" si="145"/>
        <v>177210</v>
      </c>
      <c r="H208" s="69">
        <f t="shared" si="145"/>
        <v>177210</v>
      </c>
      <c r="I208" s="69">
        <f t="shared" si="145"/>
        <v>177210</v>
      </c>
      <c r="J208" s="69" t="s">
        <v>7</v>
      </c>
    </row>
    <row r="209" spans="1:12" x14ac:dyDescent="0.25">
      <c r="A209" s="118">
        <v>203</v>
      </c>
      <c r="B209" s="111" t="s">
        <v>9</v>
      </c>
      <c r="C209" s="69">
        <f>SUM(D209:I209)</f>
        <v>0</v>
      </c>
      <c r="D209" s="69">
        <f>D213</f>
        <v>0</v>
      </c>
      <c r="E209" s="69">
        <f t="shared" ref="E209:I209" si="146">E213</f>
        <v>0</v>
      </c>
      <c r="F209" s="69">
        <f t="shared" si="146"/>
        <v>0</v>
      </c>
      <c r="G209" s="69">
        <f t="shared" si="146"/>
        <v>0</v>
      </c>
      <c r="H209" s="69">
        <f t="shared" si="146"/>
        <v>0</v>
      </c>
      <c r="I209" s="69">
        <f t="shared" si="146"/>
        <v>0</v>
      </c>
      <c r="J209" s="69" t="s">
        <v>7</v>
      </c>
    </row>
    <row r="210" spans="1:12" x14ac:dyDescent="0.25">
      <c r="A210" s="118">
        <v>204</v>
      </c>
      <c r="B210" s="111" t="s">
        <v>10</v>
      </c>
      <c r="C210" s="69">
        <f>SUM(D210:I210)</f>
        <v>984924.2</v>
      </c>
      <c r="D210" s="69">
        <f t="shared" ref="D210:I210" si="147">D214</f>
        <v>108884.2</v>
      </c>
      <c r="E210" s="69">
        <f t="shared" si="147"/>
        <v>167200</v>
      </c>
      <c r="F210" s="69">
        <f t="shared" si="147"/>
        <v>177210</v>
      </c>
      <c r="G210" s="69">
        <f t="shared" si="147"/>
        <v>177210</v>
      </c>
      <c r="H210" s="69">
        <f t="shared" si="147"/>
        <v>177210</v>
      </c>
      <c r="I210" s="69">
        <f t="shared" si="147"/>
        <v>177210</v>
      </c>
      <c r="J210" s="69" t="s">
        <v>7</v>
      </c>
    </row>
    <row r="211" spans="1:12" x14ac:dyDescent="0.25">
      <c r="A211" s="118">
        <v>205</v>
      </c>
      <c r="B211" s="166" t="s">
        <v>16</v>
      </c>
      <c r="C211" s="167"/>
      <c r="D211" s="167"/>
      <c r="E211" s="167"/>
      <c r="F211" s="123"/>
      <c r="G211" s="123"/>
      <c r="H211" s="123"/>
      <c r="I211" s="123"/>
      <c r="J211" s="122"/>
    </row>
    <row r="212" spans="1:12" ht="31.5" x14ac:dyDescent="0.25">
      <c r="A212" s="118">
        <v>206</v>
      </c>
      <c r="B212" s="111" t="s">
        <v>74</v>
      </c>
      <c r="C212" s="69">
        <f t="shared" ref="C212:C218" si="148">SUM(D212:I212)</f>
        <v>984924.2</v>
      </c>
      <c r="D212" s="69">
        <f>D213+D214</f>
        <v>108884.2</v>
      </c>
      <c r="E212" s="69">
        <f t="shared" ref="E212:I212" si="149">E213+E214</f>
        <v>167200</v>
      </c>
      <c r="F212" s="69">
        <f t="shared" si="149"/>
        <v>177210</v>
      </c>
      <c r="G212" s="69">
        <f t="shared" si="149"/>
        <v>177210</v>
      </c>
      <c r="H212" s="69">
        <f t="shared" si="149"/>
        <v>177210</v>
      </c>
      <c r="I212" s="69">
        <f t="shared" si="149"/>
        <v>177210</v>
      </c>
      <c r="J212" s="69" t="s">
        <v>7</v>
      </c>
    </row>
    <row r="213" spans="1:12" x14ac:dyDescent="0.25">
      <c r="A213" s="118">
        <v>207</v>
      </c>
      <c r="B213" s="111" t="s">
        <v>9</v>
      </c>
      <c r="C213" s="69">
        <f t="shared" si="148"/>
        <v>0</v>
      </c>
      <c r="D213" s="69">
        <v>0</v>
      </c>
      <c r="E213" s="69">
        <v>0</v>
      </c>
      <c r="F213" s="69">
        <v>0</v>
      </c>
      <c r="G213" s="69">
        <v>0</v>
      </c>
      <c r="H213" s="69">
        <v>0</v>
      </c>
      <c r="I213" s="69">
        <v>0</v>
      </c>
      <c r="J213" s="69" t="s">
        <v>7</v>
      </c>
    </row>
    <row r="214" spans="1:12" x14ac:dyDescent="0.25">
      <c r="A214" s="118">
        <v>208</v>
      </c>
      <c r="B214" s="111" t="s">
        <v>10</v>
      </c>
      <c r="C214" s="69">
        <f t="shared" si="148"/>
        <v>984924.2</v>
      </c>
      <c r="D214" s="69">
        <f t="shared" ref="D214:I214" si="150">D216+D218</f>
        <v>108884.2</v>
      </c>
      <c r="E214" s="69">
        <f t="shared" si="150"/>
        <v>167200</v>
      </c>
      <c r="F214" s="69">
        <f t="shared" si="150"/>
        <v>177210</v>
      </c>
      <c r="G214" s="69">
        <f t="shared" si="150"/>
        <v>177210</v>
      </c>
      <c r="H214" s="69">
        <f t="shared" si="150"/>
        <v>177210</v>
      </c>
      <c r="I214" s="69">
        <f t="shared" si="150"/>
        <v>177210</v>
      </c>
      <c r="J214" s="69" t="s">
        <v>7</v>
      </c>
    </row>
    <row r="215" spans="1:12" ht="94.5" x14ac:dyDescent="0.25">
      <c r="A215" s="118">
        <v>209</v>
      </c>
      <c r="B215" s="111" t="s">
        <v>267</v>
      </c>
      <c r="C215" s="69">
        <f t="shared" si="148"/>
        <v>4334.2</v>
      </c>
      <c r="D215" s="69">
        <f t="shared" ref="D215:I215" si="151">D216</f>
        <v>1984.2</v>
      </c>
      <c r="E215" s="69">
        <f t="shared" si="151"/>
        <v>470</v>
      </c>
      <c r="F215" s="69">
        <f t="shared" si="151"/>
        <v>470</v>
      </c>
      <c r="G215" s="69">
        <f t="shared" si="151"/>
        <v>470</v>
      </c>
      <c r="H215" s="69">
        <f t="shared" si="151"/>
        <v>470</v>
      </c>
      <c r="I215" s="69">
        <f t="shared" si="151"/>
        <v>470</v>
      </c>
      <c r="J215" s="69" t="s">
        <v>325</v>
      </c>
      <c r="K215" s="126"/>
      <c r="L215" s="126"/>
    </row>
    <row r="216" spans="1:12" x14ac:dyDescent="0.25">
      <c r="A216" s="118">
        <v>210</v>
      </c>
      <c r="B216" s="111" t="s">
        <v>10</v>
      </c>
      <c r="C216" s="69">
        <f t="shared" si="148"/>
        <v>4334.2</v>
      </c>
      <c r="D216" s="69">
        <v>1984.2</v>
      </c>
      <c r="E216" s="69">
        <v>470</v>
      </c>
      <c r="F216" s="69">
        <v>470</v>
      </c>
      <c r="G216" s="69">
        <v>470</v>
      </c>
      <c r="H216" s="69">
        <v>470</v>
      </c>
      <c r="I216" s="69">
        <v>470</v>
      </c>
      <c r="J216" s="69"/>
    </row>
    <row r="217" spans="1:12" ht="126" x14ac:dyDescent="0.25">
      <c r="A217" s="118">
        <v>211</v>
      </c>
      <c r="B217" s="111" t="s">
        <v>268</v>
      </c>
      <c r="C217" s="69">
        <f t="shared" si="148"/>
        <v>980590</v>
      </c>
      <c r="D217" s="125">
        <f>D218</f>
        <v>106900</v>
      </c>
      <c r="E217" s="69">
        <f t="shared" ref="E217:I217" si="152">E218</f>
        <v>166730</v>
      </c>
      <c r="F217" s="125">
        <f t="shared" si="152"/>
        <v>176740</v>
      </c>
      <c r="G217" s="125">
        <f t="shared" si="152"/>
        <v>176740</v>
      </c>
      <c r="H217" s="125">
        <f t="shared" si="152"/>
        <v>176740</v>
      </c>
      <c r="I217" s="125">
        <f t="shared" si="152"/>
        <v>176740</v>
      </c>
      <c r="J217" s="69" t="s">
        <v>269</v>
      </c>
    </row>
    <row r="218" spans="1:12" x14ac:dyDescent="0.25">
      <c r="A218" s="118">
        <v>212</v>
      </c>
      <c r="B218" s="111" t="s">
        <v>10</v>
      </c>
      <c r="C218" s="69">
        <f t="shared" si="148"/>
        <v>980590</v>
      </c>
      <c r="D218" s="125">
        <v>106900</v>
      </c>
      <c r="E218" s="69">
        <v>166730</v>
      </c>
      <c r="F218" s="125">
        <v>176740</v>
      </c>
      <c r="G218" s="125">
        <v>176740</v>
      </c>
      <c r="H218" s="125">
        <v>176740</v>
      </c>
      <c r="I218" s="125">
        <v>176740</v>
      </c>
      <c r="J218" s="124"/>
    </row>
    <row r="219" spans="1:12" x14ac:dyDescent="0.25">
      <c r="A219" s="118">
        <v>213</v>
      </c>
      <c r="B219" s="166" t="s">
        <v>270</v>
      </c>
      <c r="C219" s="167"/>
      <c r="D219" s="167"/>
      <c r="E219" s="167"/>
      <c r="F219" s="167"/>
      <c r="G219" s="167"/>
      <c r="H219" s="167"/>
      <c r="I219" s="168"/>
      <c r="J219" s="122"/>
    </row>
    <row r="220" spans="1:12" ht="31.5" x14ac:dyDescent="0.25">
      <c r="A220" s="118">
        <v>214</v>
      </c>
      <c r="B220" s="111" t="s">
        <v>43</v>
      </c>
      <c r="C220" s="69">
        <f t="shared" ref="C220:C222" si="153">SUM(D220:I220)</f>
        <v>1298698.2903399998</v>
      </c>
      <c r="D220" s="69">
        <f t="shared" ref="D220:I220" si="154">SUM(D221:D223)</f>
        <v>215532.42194</v>
      </c>
      <c r="E220" s="69">
        <f t="shared" si="154"/>
        <v>216591.56999999998</v>
      </c>
      <c r="F220" s="69">
        <f t="shared" si="154"/>
        <v>216628.57459999999</v>
      </c>
      <c r="G220" s="69">
        <f t="shared" si="154"/>
        <v>216648.57459999999</v>
      </c>
      <c r="H220" s="69">
        <f t="shared" si="154"/>
        <v>216648.57459999999</v>
      </c>
      <c r="I220" s="69">
        <f t="shared" si="154"/>
        <v>216648.57459999999</v>
      </c>
      <c r="J220" s="69" t="s">
        <v>7</v>
      </c>
    </row>
    <row r="221" spans="1:12" x14ac:dyDescent="0.25">
      <c r="A221" s="118">
        <v>215</v>
      </c>
      <c r="B221" s="111" t="s">
        <v>44</v>
      </c>
      <c r="C221" s="69">
        <f t="shared" si="153"/>
        <v>245895</v>
      </c>
      <c r="D221" s="69">
        <f t="shared" ref="D221:I223" si="155">D226</f>
        <v>40272</v>
      </c>
      <c r="E221" s="69">
        <f t="shared" si="155"/>
        <v>41099</v>
      </c>
      <c r="F221" s="69">
        <f t="shared" si="155"/>
        <v>41116</v>
      </c>
      <c r="G221" s="69">
        <f t="shared" si="155"/>
        <v>41136</v>
      </c>
      <c r="H221" s="69">
        <f t="shared" si="155"/>
        <v>41136</v>
      </c>
      <c r="I221" s="69">
        <f t="shared" si="155"/>
        <v>41136</v>
      </c>
      <c r="J221" s="69" t="s">
        <v>7</v>
      </c>
    </row>
    <row r="222" spans="1:12" x14ac:dyDescent="0.25">
      <c r="A222" s="118">
        <v>216</v>
      </c>
      <c r="B222" s="111" t="s">
        <v>9</v>
      </c>
      <c r="C222" s="69">
        <f t="shared" si="153"/>
        <v>962635.8</v>
      </c>
      <c r="D222" s="69">
        <f t="shared" si="155"/>
        <v>160439.29999999999</v>
      </c>
      <c r="E222" s="69">
        <f t="shared" si="155"/>
        <v>160439.29999999999</v>
      </c>
      <c r="F222" s="69">
        <f t="shared" si="155"/>
        <v>160439.29999999999</v>
      </c>
      <c r="G222" s="69">
        <f t="shared" si="155"/>
        <v>160439.29999999999</v>
      </c>
      <c r="H222" s="69">
        <f t="shared" si="155"/>
        <v>160439.29999999999</v>
      </c>
      <c r="I222" s="69">
        <f t="shared" si="155"/>
        <v>160439.29999999999</v>
      </c>
      <c r="J222" s="69" t="s">
        <v>7</v>
      </c>
    </row>
    <row r="223" spans="1:12" x14ac:dyDescent="0.25">
      <c r="A223" s="118">
        <v>217</v>
      </c>
      <c r="B223" s="111" t="s">
        <v>10</v>
      </c>
      <c r="C223" s="69">
        <f>SUM(D223:I223)</f>
        <v>90167.490340000018</v>
      </c>
      <c r="D223" s="69">
        <f t="shared" si="155"/>
        <v>14821.121940000001</v>
      </c>
      <c r="E223" s="69">
        <f t="shared" si="155"/>
        <v>15053.27</v>
      </c>
      <c r="F223" s="69">
        <f t="shared" si="155"/>
        <v>15073.274600000001</v>
      </c>
      <c r="G223" s="69">
        <f t="shared" si="155"/>
        <v>15073.274600000001</v>
      </c>
      <c r="H223" s="69">
        <f t="shared" si="155"/>
        <v>15073.274600000001</v>
      </c>
      <c r="I223" s="69">
        <f t="shared" si="155"/>
        <v>15073.274600000001</v>
      </c>
      <c r="J223" s="69" t="s">
        <v>7</v>
      </c>
    </row>
    <row r="224" spans="1:12" x14ac:dyDescent="0.25">
      <c r="A224" s="118">
        <v>218</v>
      </c>
      <c r="B224" s="166" t="s">
        <v>16</v>
      </c>
      <c r="C224" s="167"/>
      <c r="D224" s="167"/>
      <c r="E224" s="167"/>
      <c r="F224" s="123"/>
      <c r="G224" s="123"/>
      <c r="H224" s="123"/>
      <c r="I224" s="123"/>
      <c r="J224" s="122"/>
    </row>
    <row r="225" spans="1:11" ht="31.5" x14ac:dyDescent="0.25">
      <c r="A225" s="118">
        <v>219</v>
      </c>
      <c r="B225" s="111" t="s">
        <v>45</v>
      </c>
      <c r="C225" s="69">
        <f t="shared" ref="C225:C227" si="156">SUM(D225:I225)</f>
        <v>1298698.2903399998</v>
      </c>
      <c r="D225" s="69">
        <f t="shared" ref="D225:I225" si="157">SUM(D226:D228)</f>
        <v>215532.42194</v>
      </c>
      <c r="E225" s="69">
        <f t="shared" si="157"/>
        <v>216591.56999999998</v>
      </c>
      <c r="F225" s="69">
        <f t="shared" si="157"/>
        <v>216628.57459999999</v>
      </c>
      <c r="G225" s="69">
        <f t="shared" si="157"/>
        <v>216648.57459999999</v>
      </c>
      <c r="H225" s="69">
        <f t="shared" si="157"/>
        <v>216648.57459999999</v>
      </c>
      <c r="I225" s="69">
        <f t="shared" si="157"/>
        <v>216648.57459999999</v>
      </c>
      <c r="J225" s="69" t="s">
        <v>7</v>
      </c>
    </row>
    <row r="226" spans="1:11" x14ac:dyDescent="0.25">
      <c r="A226" s="118">
        <v>220</v>
      </c>
      <c r="B226" s="111" t="s">
        <v>44</v>
      </c>
      <c r="C226" s="69">
        <f t="shared" si="156"/>
        <v>245895</v>
      </c>
      <c r="D226" s="69">
        <f t="shared" ref="D226:I226" si="158">D232+D238</f>
        <v>40272</v>
      </c>
      <c r="E226" s="69">
        <f t="shared" si="158"/>
        <v>41099</v>
      </c>
      <c r="F226" s="69">
        <f t="shared" si="158"/>
        <v>41116</v>
      </c>
      <c r="G226" s="69">
        <f t="shared" si="158"/>
        <v>41136</v>
      </c>
      <c r="H226" s="69">
        <f t="shared" si="158"/>
        <v>41136</v>
      </c>
      <c r="I226" s="69">
        <f t="shared" si="158"/>
        <v>41136</v>
      </c>
      <c r="J226" s="69" t="s">
        <v>7</v>
      </c>
    </row>
    <row r="227" spans="1:11" x14ac:dyDescent="0.25">
      <c r="A227" s="118">
        <v>221</v>
      </c>
      <c r="B227" s="111" t="s">
        <v>9</v>
      </c>
      <c r="C227" s="69">
        <f t="shared" si="156"/>
        <v>962635.8</v>
      </c>
      <c r="D227" s="69">
        <f>D230+D234+D236+D242</f>
        <v>160439.29999999999</v>
      </c>
      <c r="E227" s="69">
        <f t="shared" ref="E227:I227" si="159">E230+E234+E236+E242</f>
        <v>160439.29999999999</v>
      </c>
      <c r="F227" s="69">
        <f t="shared" si="159"/>
        <v>160439.29999999999</v>
      </c>
      <c r="G227" s="69">
        <f t="shared" si="159"/>
        <v>160439.29999999999</v>
      </c>
      <c r="H227" s="69">
        <f t="shared" si="159"/>
        <v>160439.29999999999</v>
      </c>
      <c r="I227" s="69">
        <f t="shared" si="159"/>
        <v>160439.29999999999</v>
      </c>
      <c r="J227" s="69" t="s">
        <v>7</v>
      </c>
    </row>
    <row r="228" spans="1:11" x14ac:dyDescent="0.25">
      <c r="A228" s="118">
        <v>222</v>
      </c>
      <c r="B228" s="111" t="s">
        <v>10</v>
      </c>
      <c r="C228" s="69">
        <f t="shared" ref="C228:C242" si="160">SUM(D228:I228)</f>
        <v>90167.490340000018</v>
      </c>
      <c r="D228" s="69">
        <f>D240+D244+D246+D248</f>
        <v>14821.121940000001</v>
      </c>
      <c r="E228" s="69">
        <f t="shared" ref="E228:I228" si="161">E240+E244+E246+E248</f>
        <v>15053.27</v>
      </c>
      <c r="F228" s="69">
        <f t="shared" si="161"/>
        <v>15073.274600000001</v>
      </c>
      <c r="G228" s="69">
        <f t="shared" si="161"/>
        <v>15073.274600000001</v>
      </c>
      <c r="H228" s="69">
        <f t="shared" si="161"/>
        <v>15073.274600000001</v>
      </c>
      <c r="I228" s="69">
        <f t="shared" si="161"/>
        <v>15073.274600000001</v>
      </c>
      <c r="J228" s="69" t="s">
        <v>7</v>
      </c>
    </row>
    <row r="229" spans="1:11" ht="393.75" x14ac:dyDescent="0.25">
      <c r="A229" s="118">
        <v>223</v>
      </c>
      <c r="B229" s="111" t="s">
        <v>313</v>
      </c>
      <c r="C229" s="69">
        <f t="shared" si="160"/>
        <v>726090</v>
      </c>
      <c r="D229" s="69">
        <f>D230</f>
        <v>121015</v>
      </c>
      <c r="E229" s="69">
        <f t="shared" ref="E229:I229" si="162">E230</f>
        <v>121015</v>
      </c>
      <c r="F229" s="69">
        <f t="shared" si="162"/>
        <v>121015</v>
      </c>
      <c r="G229" s="69">
        <f t="shared" si="162"/>
        <v>121015</v>
      </c>
      <c r="H229" s="69">
        <f t="shared" si="162"/>
        <v>121015</v>
      </c>
      <c r="I229" s="69">
        <f t="shared" si="162"/>
        <v>121015</v>
      </c>
      <c r="J229" s="69" t="s">
        <v>314</v>
      </c>
      <c r="K229" s="140"/>
    </row>
    <row r="230" spans="1:11" x14ac:dyDescent="0.25">
      <c r="A230" s="118">
        <v>224</v>
      </c>
      <c r="B230" s="111" t="s">
        <v>26</v>
      </c>
      <c r="C230" s="69">
        <f t="shared" si="160"/>
        <v>726090</v>
      </c>
      <c r="D230" s="69">
        <v>121015</v>
      </c>
      <c r="E230" s="69">
        <v>121015</v>
      </c>
      <c r="F230" s="69">
        <v>121015</v>
      </c>
      <c r="G230" s="69">
        <v>121015</v>
      </c>
      <c r="H230" s="69">
        <v>121015</v>
      </c>
      <c r="I230" s="69">
        <v>121015</v>
      </c>
      <c r="J230" s="69"/>
      <c r="K230" s="140"/>
    </row>
    <row r="231" spans="1:11" ht="173.25" x14ac:dyDescent="0.25">
      <c r="A231" s="118">
        <v>225</v>
      </c>
      <c r="B231" s="111" t="s">
        <v>315</v>
      </c>
      <c r="C231" s="69">
        <f t="shared" si="160"/>
        <v>244930</v>
      </c>
      <c r="D231" s="69">
        <f>D232</f>
        <v>40147</v>
      </c>
      <c r="E231" s="69">
        <f>E232</f>
        <v>40959</v>
      </c>
      <c r="F231" s="69">
        <f t="shared" ref="F231:I231" si="163">F232</f>
        <v>40956</v>
      </c>
      <c r="G231" s="69">
        <f t="shared" si="163"/>
        <v>40956</v>
      </c>
      <c r="H231" s="69">
        <f t="shared" si="163"/>
        <v>40956</v>
      </c>
      <c r="I231" s="69">
        <f t="shared" si="163"/>
        <v>40956</v>
      </c>
      <c r="J231" s="69" t="s">
        <v>314</v>
      </c>
      <c r="K231" s="140"/>
    </row>
    <row r="232" spans="1:11" x14ac:dyDescent="0.25">
      <c r="A232" s="118">
        <v>226</v>
      </c>
      <c r="B232" s="111" t="s">
        <v>36</v>
      </c>
      <c r="C232" s="69">
        <f t="shared" si="160"/>
        <v>244930</v>
      </c>
      <c r="D232" s="69">
        <v>40147</v>
      </c>
      <c r="E232" s="69">
        <v>40959</v>
      </c>
      <c r="F232" s="69">
        <v>40956</v>
      </c>
      <c r="G232" s="69">
        <v>40956</v>
      </c>
      <c r="H232" s="69">
        <v>40956</v>
      </c>
      <c r="I232" s="69">
        <v>40956</v>
      </c>
      <c r="J232" s="69"/>
      <c r="K232" s="141"/>
    </row>
    <row r="233" spans="1:11" ht="189" x14ac:dyDescent="0.25">
      <c r="A233" s="118">
        <v>227</v>
      </c>
      <c r="B233" s="111" t="s">
        <v>316</v>
      </c>
      <c r="C233" s="69">
        <f>SUM(D233:I233)</f>
        <v>2832</v>
      </c>
      <c r="D233" s="69">
        <f t="shared" ref="D233:I233" si="164">D234</f>
        <v>472</v>
      </c>
      <c r="E233" s="69">
        <f t="shared" si="164"/>
        <v>472</v>
      </c>
      <c r="F233" s="69">
        <f t="shared" si="164"/>
        <v>472</v>
      </c>
      <c r="G233" s="69">
        <f t="shared" si="164"/>
        <v>472</v>
      </c>
      <c r="H233" s="69">
        <f t="shared" si="164"/>
        <v>472</v>
      </c>
      <c r="I233" s="69">
        <f t="shared" si="164"/>
        <v>472</v>
      </c>
      <c r="J233" s="69" t="s">
        <v>317</v>
      </c>
      <c r="K233" s="140"/>
    </row>
    <row r="234" spans="1:11" x14ac:dyDescent="0.25">
      <c r="A234" s="118">
        <v>228</v>
      </c>
      <c r="B234" s="111" t="s">
        <v>63</v>
      </c>
      <c r="C234" s="69">
        <f>SUM(D234:I234)</f>
        <v>2832</v>
      </c>
      <c r="D234" s="69">
        <v>472</v>
      </c>
      <c r="E234" s="69">
        <v>472</v>
      </c>
      <c r="F234" s="69">
        <v>472</v>
      </c>
      <c r="G234" s="69">
        <v>472</v>
      </c>
      <c r="H234" s="69">
        <v>472</v>
      </c>
      <c r="I234" s="69">
        <v>472</v>
      </c>
      <c r="J234" s="69"/>
    </row>
    <row r="235" spans="1:11" ht="346.5" x14ac:dyDescent="0.25">
      <c r="A235" s="118">
        <v>229</v>
      </c>
      <c r="B235" s="111" t="s">
        <v>273</v>
      </c>
      <c r="C235" s="69">
        <f t="shared" si="160"/>
        <v>233712</v>
      </c>
      <c r="D235" s="69">
        <f t="shared" ref="D235:I235" si="165">D236</f>
        <v>38952</v>
      </c>
      <c r="E235" s="69">
        <f t="shared" si="165"/>
        <v>38952</v>
      </c>
      <c r="F235" s="69">
        <f t="shared" si="165"/>
        <v>38952</v>
      </c>
      <c r="G235" s="69">
        <f t="shared" si="165"/>
        <v>38952</v>
      </c>
      <c r="H235" s="69">
        <f t="shared" si="165"/>
        <v>38952</v>
      </c>
      <c r="I235" s="69">
        <f t="shared" si="165"/>
        <v>38952</v>
      </c>
      <c r="J235" s="69" t="s">
        <v>271</v>
      </c>
      <c r="K235" s="140"/>
    </row>
    <row r="236" spans="1:11" x14ac:dyDescent="0.25">
      <c r="A236" s="118">
        <v>230</v>
      </c>
      <c r="B236" s="111" t="s">
        <v>26</v>
      </c>
      <c r="C236" s="69">
        <f t="shared" si="160"/>
        <v>233712</v>
      </c>
      <c r="D236" s="69">
        <v>38952</v>
      </c>
      <c r="E236" s="69">
        <v>38952</v>
      </c>
      <c r="F236" s="69">
        <v>38952</v>
      </c>
      <c r="G236" s="69">
        <v>38952</v>
      </c>
      <c r="H236" s="69">
        <v>38952</v>
      </c>
      <c r="I236" s="69">
        <v>38952</v>
      </c>
      <c r="J236" s="69"/>
      <c r="K236" s="141"/>
    </row>
    <row r="237" spans="1:11" ht="395.25" customHeight="1" x14ac:dyDescent="0.25">
      <c r="A237" s="118">
        <v>231</v>
      </c>
      <c r="B237" s="111" t="s">
        <v>333</v>
      </c>
      <c r="C237" s="69">
        <f>SUM(D237:I237)</f>
        <v>965</v>
      </c>
      <c r="D237" s="69">
        <f t="shared" ref="D237:I237" si="166">D238</f>
        <v>125</v>
      </c>
      <c r="E237" s="69">
        <f t="shared" si="166"/>
        <v>140</v>
      </c>
      <c r="F237" s="69">
        <f t="shared" si="166"/>
        <v>160</v>
      </c>
      <c r="G237" s="69">
        <f t="shared" si="166"/>
        <v>180</v>
      </c>
      <c r="H237" s="69">
        <f t="shared" si="166"/>
        <v>180</v>
      </c>
      <c r="I237" s="69">
        <f t="shared" si="166"/>
        <v>180</v>
      </c>
      <c r="J237" s="69" t="s">
        <v>272</v>
      </c>
    </row>
    <row r="238" spans="1:11" x14ac:dyDescent="0.25">
      <c r="A238" s="118">
        <v>232</v>
      </c>
      <c r="B238" s="111" t="s">
        <v>12</v>
      </c>
      <c r="C238" s="69">
        <f>SUM(D238:I238)</f>
        <v>965</v>
      </c>
      <c r="D238" s="69">
        <v>125</v>
      </c>
      <c r="E238" s="69">
        <v>140</v>
      </c>
      <c r="F238" s="69">
        <v>160</v>
      </c>
      <c r="G238" s="69">
        <v>180</v>
      </c>
      <c r="H238" s="69">
        <v>180</v>
      </c>
      <c r="I238" s="69">
        <v>180</v>
      </c>
      <c r="J238" s="69"/>
    </row>
    <row r="239" spans="1:11" ht="94.5" x14ac:dyDescent="0.25">
      <c r="A239" s="118">
        <v>233</v>
      </c>
      <c r="B239" s="111" t="s">
        <v>296</v>
      </c>
      <c r="C239" s="69">
        <f>SUM(D239:I239)</f>
        <v>34818</v>
      </c>
      <c r="D239" s="69">
        <f t="shared" ref="D239:I239" si="167">D240</f>
        <v>5803</v>
      </c>
      <c r="E239" s="69">
        <f t="shared" si="167"/>
        <v>5803</v>
      </c>
      <c r="F239" s="69">
        <f t="shared" si="167"/>
        <v>5803</v>
      </c>
      <c r="G239" s="69">
        <f t="shared" si="167"/>
        <v>5803</v>
      </c>
      <c r="H239" s="69">
        <f t="shared" si="167"/>
        <v>5803</v>
      </c>
      <c r="I239" s="69">
        <f t="shared" si="167"/>
        <v>5803</v>
      </c>
      <c r="J239" s="69" t="s">
        <v>297</v>
      </c>
      <c r="K239" s="120"/>
    </row>
    <row r="240" spans="1:11" x14ac:dyDescent="0.25">
      <c r="A240" s="118">
        <v>234</v>
      </c>
      <c r="B240" s="111" t="s">
        <v>10</v>
      </c>
      <c r="C240" s="69">
        <f>SUM(D240:I240)</f>
        <v>34818</v>
      </c>
      <c r="D240" s="69">
        <v>5803</v>
      </c>
      <c r="E240" s="69">
        <v>5803</v>
      </c>
      <c r="F240" s="69">
        <v>5803</v>
      </c>
      <c r="G240" s="69">
        <v>5803</v>
      </c>
      <c r="H240" s="69">
        <v>5803</v>
      </c>
      <c r="I240" s="69">
        <v>5803</v>
      </c>
      <c r="J240" s="69"/>
    </row>
    <row r="241" spans="1:11" ht="283.5" x14ac:dyDescent="0.25">
      <c r="A241" s="118">
        <v>235</v>
      </c>
      <c r="B241" s="111" t="s">
        <v>298</v>
      </c>
      <c r="C241" s="69">
        <f t="shared" si="160"/>
        <v>1.8</v>
      </c>
      <c r="D241" s="69">
        <f t="shared" ref="D241:I241" si="168">D242</f>
        <v>0.3</v>
      </c>
      <c r="E241" s="69">
        <f t="shared" si="168"/>
        <v>0.3</v>
      </c>
      <c r="F241" s="69">
        <f t="shared" si="168"/>
        <v>0.3</v>
      </c>
      <c r="G241" s="69">
        <f t="shared" si="168"/>
        <v>0.3</v>
      </c>
      <c r="H241" s="69">
        <f t="shared" si="168"/>
        <v>0.3</v>
      </c>
      <c r="I241" s="69">
        <f t="shared" si="168"/>
        <v>0.3</v>
      </c>
      <c r="J241" s="69" t="s">
        <v>274</v>
      </c>
      <c r="K241" s="142"/>
    </row>
    <row r="242" spans="1:11" x14ac:dyDescent="0.25">
      <c r="A242" s="118">
        <v>236</v>
      </c>
      <c r="B242" s="111" t="s">
        <v>63</v>
      </c>
      <c r="C242" s="69">
        <f t="shared" si="160"/>
        <v>1.8</v>
      </c>
      <c r="D242" s="69">
        <v>0.3</v>
      </c>
      <c r="E242" s="69">
        <v>0.3</v>
      </c>
      <c r="F242" s="69">
        <v>0.3</v>
      </c>
      <c r="G242" s="69">
        <v>0.3</v>
      </c>
      <c r="H242" s="69">
        <v>0.3</v>
      </c>
      <c r="I242" s="69">
        <v>0.3</v>
      </c>
      <c r="J242" s="69"/>
    </row>
    <row r="243" spans="1:11" ht="63" x14ac:dyDescent="0.25">
      <c r="A243" s="118">
        <v>237</v>
      </c>
      <c r="B243" s="111" t="s">
        <v>299</v>
      </c>
      <c r="C243" s="69">
        <f t="shared" ref="C243:C248" si="169">SUM(D243:I243)</f>
        <v>12600</v>
      </c>
      <c r="D243" s="69">
        <f t="shared" ref="D243:I243" si="170">D244</f>
        <v>2100</v>
      </c>
      <c r="E243" s="69">
        <f t="shared" si="170"/>
        <v>2100</v>
      </c>
      <c r="F243" s="69">
        <f t="shared" si="170"/>
        <v>2100</v>
      </c>
      <c r="G243" s="69">
        <f t="shared" si="170"/>
        <v>2100</v>
      </c>
      <c r="H243" s="69">
        <f t="shared" si="170"/>
        <v>2100</v>
      </c>
      <c r="I243" s="69">
        <f t="shared" si="170"/>
        <v>2100</v>
      </c>
      <c r="J243" s="69" t="s">
        <v>275</v>
      </c>
      <c r="K243" s="140"/>
    </row>
    <row r="244" spans="1:11" x14ac:dyDescent="0.25">
      <c r="A244" s="118">
        <v>238</v>
      </c>
      <c r="B244" s="111" t="s">
        <v>10</v>
      </c>
      <c r="C244" s="69">
        <f t="shared" si="169"/>
        <v>12600</v>
      </c>
      <c r="D244" s="69">
        <v>2100</v>
      </c>
      <c r="E244" s="69">
        <v>2100</v>
      </c>
      <c r="F244" s="69">
        <v>2100</v>
      </c>
      <c r="G244" s="69">
        <v>2100</v>
      </c>
      <c r="H244" s="69">
        <v>2100</v>
      </c>
      <c r="I244" s="69">
        <v>2100</v>
      </c>
      <c r="J244" s="124"/>
    </row>
    <row r="245" spans="1:11" ht="94.5" x14ac:dyDescent="0.25">
      <c r="A245" s="118">
        <v>239</v>
      </c>
      <c r="B245" s="111" t="s">
        <v>300</v>
      </c>
      <c r="C245" s="69">
        <f t="shared" si="169"/>
        <v>3980</v>
      </c>
      <c r="D245" s="69">
        <f t="shared" ref="D245:I245" si="171">D246</f>
        <v>650</v>
      </c>
      <c r="E245" s="69">
        <f t="shared" si="171"/>
        <v>650</v>
      </c>
      <c r="F245" s="69">
        <f t="shared" si="171"/>
        <v>670</v>
      </c>
      <c r="G245" s="69">
        <f t="shared" si="171"/>
        <v>670</v>
      </c>
      <c r="H245" s="69">
        <f t="shared" si="171"/>
        <v>670</v>
      </c>
      <c r="I245" s="69">
        <f t="shared" si="171"/>
        <v>670</v>
      </c>
      <c r="J245" s="69" t="s">
        <v>370</v>
      </c>
      <c r="K245" s="142"/>
    </row>
    <row r="246" spans="1:11" x14ac:dyDescent="0.25">
      <c r="A246" s="118">
        <v>240</v>
      </c>
      <c r="B246" s="111" t="s">
        <v>10</v>
      </c>
      <c r="C246" s="69">
        <f t="shared" si="169"/>
        <v>3980</v>
      </c>
      <c r="D246" s="69">
        <v>650</v>
      </c>
      <c r="E246" s="69">
        <v>650</v>
      </c>
      <c r="F246" s="69">
        <v>670</v>
      </c>
      <c r="G246" s="69">
        <v>670</v>
      </c>
      <c r="H246" s="69">
        <v>670</v>
      </c>
      <c r="I246" s="69">
        <v>670</v>
      </c>
      <c r="J246" s="69"/>
    </row>
    <row r="247" spans="1:11" ht="63" x14ac:dyDescent="0.25">
      <c r="A247" s="118">
        <v>241</v>
      </c>
      <c r="B247" s="111" t="s">
        <v>301</v>
      </c>
      <c r="C247" s="69">
        <f t="shared" si="169"/>
        <v>38769.490340000004</v>
      </c>
      <c r="D247" s="69">
        <f t="shared" ref="D247:I247" si="172">D248</f>
        <v>6268.12194</v>
      </c>
      <c r="E247" s="125">
        <f t="shared" si="172"/>
        <v>6500.27</v>
      </c>
      <c r="F247" s="69">
        <f t="shared" si="172"/>
        <v>6500.2745999999997</v>
      </c>
      <c r="G247" s="69">
        <f t="shared" si="172"/>
        <v>6500.2745999999997</v>
      </c>
      <c r="H247" s="69">
        <f t="shared" si="172"/>
        <v>6500.2745999999997</v>
      </c>
      <c r="I247" s="69">
        <f t="shared" si="172"/>
        <v>6500.2745999999997</v>
      </c>
      <c r="J247" s="69" t="s">
        <v>276</v>
      </c>
      <c r="K247" s="140"/>
    </row>
    <row r="248" spans="1:11" x14ac:dyDescent="0.25">
      <c r="A248" s="118">
        <v>242</v>
      </c>
      <c r="B248" s="111" t="s">
        <v>10</v>
      </c>
      <c r="C248" s="69">
        <f t="shared" si="169"/>
        <v>38769.490340000004</v>
      </c>
      <c r="D248" s="69">
        <v>6268.12194</v>
      </c>
      <c r="E248" s="125">
        <v>6500.27</v>
      </c>
      <c r="F248" s="69">
        <v>6500.2745999999997</v>
      </c>
      <c r="G248" s="69">
        <v>6500.2745999999997</v>
      </c>
      <c r="H248" s="69">
        <v>6500.2745999999997</v>
      </c>
      <c r="I248" s="69">
        <v>6500.2745999999997</v>
      </c>
      <c r="J248" s="69"/>
      <c r="K248" s="141"/>
    </row>
    <row r="249" spans="1:11" x14ac:dyDescent="0.25">
      <c r="A249" s="118">
        <v>243</v>
      </c>
      <c r="B249" s="166" t="s">
        <v>277</v>
      </c>
      <c r="C249" s="167"/>
      <c r="D249" s="167"/>
      <c r="E249" s="167"/>
      <c r="F249" s="123"/>
      <c r="G249" s="123"/>
      <c r="H249" s="123"/>
      <c r="I249" s="123"/>
      <c r="J249" s="122"/>
    </row>
    <row r="250" spans="1:11" ht="31.5" x14ac:dyDescent="0.25">
      <c r="A250" s="118">
        <v>244</v>
      </c>
      <c r="B250" s="111" t="s">
        <v>43</v>
      </c>
      <c r="C250" s="69">
        <f>SUM(D250:I250)</f>
        <v>7680</v>
      </c>
      <c r="D250" s="69">
        <f t="shared" ref="D250:I250" si="173">SUM(D251:D253)</f>
        <v>1280</v>
      </c>
      <c r="E250" s="69">
        <f t="shared" si="173"/>
        <v>1280</v>
      </c>
      <c r="F250" s="69">
        <f t="shared" si="173"/>
        <v>1280</v>
      </c>
      <c r="G250" s="69">
        <f t="shared" si="173"/>
        <v>1280</v>
      </c>
      <c r="H250" s="69">
        <f t="shared" si="173"/>
        <v>1280</v>
      </c>
      <c r="I250" s="69">
        <f t="shared" si="173"/>
        <v>1280</v>
      </c>
      <c r="J250" s="69" t="s">
        <v>7</v>
      </c>
    </row>
    <row r="251" spans="1:11" x14ac:dyDescent="0.25">
      <c r="A251" s="118">
        <v>245</v>
      </c>
      <c r="B251" s="111" t="s">
        <v>44</v>
      </c>
      <c r="C251" s="69">
        <f t="shared" ref="C251:C252" si="174">SUM(D251:I251)</f>
        <v>0</v>
      </c>
      <c r="D251" s="69">
        <v>0</v>
      </c>
      <c r="E251" s="69">
        <v>0</v>
      </c>
      <c r="F251" s="69">
        <v>0</v>
      </c>
      <c r="G251" s="69">
        <v>0</v>
      </c>
      <c r="H251" s="69">
        <v>0</v>
      </c>
      <c r="I251" s="69">
        <v>0</v>
      </c>
      <c r="J251" s="69" t="s">
        <v>7</v>
      </c>
    </row>
    <row r="252" spans="1:11" x14ac:dyDescent="0.25">
      <c r="A252" s="118">
        <v>246</v>
      </c>
      <c r="B252" s="111" t="s">
        <v>9</v>
      </c>
      <c r="C252" s="69">
        <f t="shared" si="174"/>
        <v>0</v>
      </c>
      <c r="D252" s="69">
        <f t="shared" ref="D252:I253" si="175">D257</f>
        <v>0</v>
      </c>
      <c r="E252" s="69">
        <f t="shared" si="175"/>
        <v>0</v>
      </c>
      <c r="F252" s="69">
        <f t="shared" si="175"/>
        <v>0</v>
      </c>
      <c r="G252" s="69">
        <f t="shared" si="175"/>
        <v>0</v>
      </c>
      <c r="H252" s="69">
        <f t="shared" si="175"/>
        <v>0</v>
      </c>
      <c r="I252" s="69">
        <f t="shared" si="175"/>
        <v>0</v>
      </c>
      <c r="J252" s="69" t="s">
        <v>7</v>
      </c>
    </row>
    <row r="253" spans="1:11" x14ac:dyDescent="0.25">
      <c r="A253" s="118">
        <v>247</v>
      </c>
      <c r="B253" s="111" t="s">
        <v>10</v>
      </c>
      <c r="C253" s="69">
        <f>SUM(D253:I253)</f>
        <v>7680</v>
      </c>
      <c r="D253" s="69">
        <f t="shared" si="175"/>
        <v>1280</v>
      </c>
      <c r="E253" s="69">
        <f t="shared" si="175"/>
        <v>1280</v>
      </c>
      <c r="F253" s="69">
        <f t="shared" si="175"/>
        <v>1280</v>
      </c>
      <c r="G253" s="69">
        <f t="shared" si="175"/>
        <v>1280</v>
      </c>
      <c r="H253" s="69">
        <f t="shared" si="175"/>
        <v>1280</v>
      </c>
      <c r="I253" s="69">
        <f t="shared" si="175"/>
        <v>1280</v>
      </c>
      <c r="J253" s="69" t="s">
        <v>7</v>
      </c>
    </row>
    <row r="254" spans="1:11" x14ac:dyDescent="0.25">
      <c r="A254" s="118">
        <v>248</v>
      </c>
      <c r="B254" s="166" t="s">
        <v>16</v>
      </c>
      <c r="C254" s="167"/>
      <c r="D254" s="167"/>
      <c r="E254" s="167"/>
      <c r="F254" s="123"/>
      <c r="G254" s="123"/>
      <c r="H254" s="123"/>
      <c r="I254" s="123"/>
      <c r="J254" s="122"/>
    </row>
    <row r="255" spans="1:11" ht="31.5" x14ac:dyDescent="0.25">
      <c r="A255" s="118">
        <v>249</v>
      </c>
      <c r="B255" s="111" t="s">
        <v>45</v>
      </c>
      <c r="C255" s="69">
        <f t="shared" ref="C255:C261" si="176">SUM(D255:I255)</f>
        <v>7680</v>
      </c>
      <c r="D255" s="69">
        <f t="shared" ref="D255:I255" si="177">SUM(D256:D258)</f>
        <v>1280</v>
      </c>
      <c r="E255" s="69">
        <f t="shared" si="177"/>
        <v>1280</v>
      </c>
      <c r="F255" s="69">
        <f t="shared" si="177"/>
        <v>1280</v>
      </c>
      <c r="G255" s="69">
        <f t="shared" si="177"/>
        <v>1280</v>
      </c>
      <c r="H255" s="69">
        <f t="shared" si="177"/>
        <v>1280</v>
      </c>
      <c r="I255" s="69">
        <f t="shared" si="177"/>
        <v>1280</v>
      </c>
      <c r="J255" s="69" t="s">
        <v>7</v>
      </c>
    </row>
    <row r="256" spans="1:11" x14ac:dyDescent="0.25">
      <c r="A256" s="118">
        <v>250</v>
      </c>
      <c r="B256" s="111" t="s">
        <v>44</v>
      </c>
      <c r="C256" s="69">
        <f t="shared" si="176"/>
        <v>0</v>
      </c>
      <c r="D256" s="69">
        <v>0</v>
      </c>
      <c r="E256" s="69">
        <v>0</v>
      </c>
      <c r="F256" s="69">
        <v>0</v>
      </c>
      <c r="G256" s="69">
        <v>0</v>
      </c>
      <c r="H256" s="69">
        <v>0</v>
      </c>
      <c r="I256" s="69">
        <v>0</v>
      </c>
      <c r="J256" s="69" t="s">
        <v>7</v>
      </c>
    </row>
    <row r="257" spans="1:10" x14ac:dyDescent="0.25">
      <c r="A257" s="118">
        <v>251</v>
      </c>
      <c r="B257" s="111" t="s">
        <v>9</v>
      </c>
      <c r="C257" s="69">
        <f t="shared" si="176"/>
        <v>0</v>
      </c>
      <c r="D257" s="69">
        <f t="shared" ref="D257:I257" si="178">D261</f>
        <v>0</v>
      </c>
      <c r="E257" s="69">
        <f t="shared" si="178"/>
        <v>0</v>
      </c>
      <c r="F257" s="69">
        <f t="shared" si="178"/>
        <v>0</v>
      </c>
      <c r="G257" s="69">
        <f t="shared" si="178"/>
        <v>0</v>
      </c>
      <c r="H257" s="69">
        <f t="shared" si="178"/>
        <v>0</v>
      </c>
      <c r="I257" s="69">
        <f t="shared" si="178"/>
        <v>0</v>
      </c>
      <c r="J257" s="69" t="s">
        <v>7</v>
      </c>
    </row>
    <row r="258" spans="1:10" x14ac:dyDescent="0.25">
      <c r="A258" s="118">
        <v>252</v>
      </c>
      <c r="B258" s="111" t="s">
        <v>10</v>
      </c>
      <c r="C258" s="69">
        <f t="shared" si="176"/>
        <v>7680</v>
      </c>
      <c r="D258" s="69">
        <f>D262</f>
        <v>1280</v>
      </c>
      <c r="E258" s="69">
        <f t="shared" ref="E258:I258" si="179">E262</f>
        <v>1280</v>
      </c>
      <c r="F258" s="69">
        <f t="shared" si="179"/>
        <v>1280</v>
      </c>
      <c r="G258" s="69">
        <f t="shared" si="179"/>
        <v>1280</v>
      </c>
      <c r="H258" s="69">
        <f t="shared" si="179"/>
        <v>1280</v>
      </c>
      <c r="I258" s="69">
        <f t="shared" si="179"/>
        <v>1280</v>
      </c>
      <c r="J258" s="69" t="s">
        <v>7</v>
      </c>
    </row>
    <row r="259" spans="1:10" ht="94.5" x14ac:dyDescent="0.25">
      <c r="A259" s="118">
        <v>253</v>
      </c>
      <c r="B259" s="111" t="s">
        <v>278</v>
      </c>
      <c r="C259" s="69">
        <f t="shared" si="176"/>
        <v>7680</v>
      </c>
      <c r="D259" s="69">
        <f t="shared" ref="D259:I259" si="180">SUM(D260:D262)</f>
        <v>1280</v>
      </c>
      <c r="E259" s="69">
        <f t="shared" si="180"/>
        <v>1280</v>
      </c>
      <c r="F259" s="69">
        <f t="shared" si="180"/>
        <v>1280</v>
      </c>
      <c r="G259" s="69">
        <f t="shared" si="180"/>
        <v>1280</v>
      </c>
      <c r="H259" s="69">
        <f t="shared" si="180"/>
        <v>1280</v>
      </c>
      <c r="I259" s="69">
        <f t="shared" si="180"/>
        <v>1280</v>
      </c>
      <c r="J259" s="69" t="s">
        <v>371</v>
      </c>
    </row>
    <row r="260" spans="1:10" x14ac:dyDescent="0.25">
      <c r="A260" s="118">
        <v>254</v>
      </c>
      <c r="B260" s="111" t="s">
        <v>12</v>
      </c>
      <c r="C260" s="69">
        <f t="shared" si="176"/>
        <v>0</v>
      </c>
      <c r="D260" s="69">
        <v>0</v>
      </c>
      <c r="E260" s="69">
        <v>0</v>
      </c>
      <c r="F260" s="69">
        <v>0</v>
      </c>
      <c r="G260" s="69">
        <v>0</v>
      </c>
      <c r="H260" s="69">
        <v>0</v>
      </c>
      <c r="I260" s="69">
        <v>0</v>
      </c>
      <c r="J260" s="69"/>
    </row>
    <row r="261" spans="1:10" x14ac:dyDescent="0.25">
      <c r="A261" s="118">
        <v>255</v>
      </c>
      <c r="B261" s="111" t="s">
        <v>26</v>
      </c>
      <c r="C261" s="69">
        <f t="shared" si="176"/>
        <v>0</v>
      </c>
      <c r="D261" s="69">
        <v>0</v>
      </c>
      <c r="E261" s="69">
        <v>0</v>
      </c>
      <c r="F261" s="69">
        <v>0</v>
      </c>
      <c r="G261" s="69">
        <v>0</v>
      </c>
      <c r="H261" s="69">
        <v>0</v>
      </c>
      <c r="I261" s="69">
        <v>0</v>
      </c>
      <c r="J261" s="69"/>
    </row>
    <row r="262" spans="1:10" x14ac:dyDescent="0.25">
      <c r="A262" s="118">
        <v>256</v>
      </c>
      <c r="B262" s="111" t="s">
        <v>10</v>
      </c>
      <c r="C262" s="69">
        <f t="shared" ref="C262" si="181">SUM(D262:I262)</f>
        <v>7680</v>
      </c>
      <c r="D262" s="69">
        <v>1280</v>
      </c>
      <c r="E262" s="69">
        <v>1280</v>
      </c>
      <c r="F262" s="69">
        <v>1280</v>
      </c>
      <c r="G262" s="69">
        <v>1280</v>
      </c>
      <c r="H262" s="69">
        <v>1280</v>
      </c>
      <c r="I262" s="69">
        <v>1280</v>
      </c>
      <c r="J262" s="69"/>
    </row>
    <row r="263" spans="1:10" x14ac:dyDescent="0.25">
      <c r="A263" s="118">
        <v>257</v>
      </c>
      <c r="B263" s="166" t="s">
        <v>279</v>
      </c>
      <c r="C263" s="167"/>
      <c r="D263" s="167"/>
      <c r="E263" s="167"/>
      <c r="F263" s="167"/>
      <c r="G263" s="167"/>
      <c r="H263" s="167"/>
      <c r="I263" s="168"/>
      <c r="J263" s="122"/>
    </row>
    <row r="264" spans="1:10" ht="31.5" x14ac:dyDescent="0.25">
      <c r="A264" s="118">
        <v>258</v>
      </c>
      <c r="B264" s="111" t="s">
        <v>73</v>
      </c>
      <c r="C264" s="69">
        <f>SUM(D264:I264)</f>
        <v>800</v>
      </c>
      <c r="D264" s="69">
        <f>D267</f>
        <v>300</v>
      </c>
      <c r="E264" s="69">
        <f t="shared" ref="E264:I264" si="182">E267</f>
        <v>100</v>
      </c>
      <c r="F264" s="69">
        <f t="shared" si="182"/>
        <v>100</v>
      </c>
      <c r="G264" s="69">
        <f t="shared" si="182"/>
        <v>100</v>
      </c>
      <c r="H264" s="69">
        <f t="shared" si="182"/>
        <v>100</v>
      </c>
      <c r="I264" s="69">
        <f t="shared" si="182"/>
        <v>100</v>
      </c>
      <c r="J264" s="69" t="s">
        <v>7</v>
      </c>
    </row>
    <row r="265" spans="1:10" x14ac:dyDescent="0.25">
      <c r="A265" s="118">
        <v>259</v>
      </c>
      <c r="B265" s="111" t="s">
        <v>10</v>
      </c>
      <c r="C265" s="69">
        <f>SUM(D265:I265)</f>
        <v>800</v>
      </c>
      <c r="D265" s="69">
        <f t="shared" ref="D265:I265" si="183">D268</f>
        <v>300</v>
      </c>
      <c r="E265" s="69">
        <f t="shared" si="183"/>
        <v>100</v>
      </c>
      <c r="F265" s="69">
        <f t="shared" si="183"/>
        <v>100</v>
      </c>
      <c r="G265" s="69">
        <f t="shared" si="183"/>
        <v>100</v>
      </c>
      <c r="H265" s="69">
        <f t="shared" si="183"/>
        <v>100</v>
      </c>
      <c r="I265" s="69">
        <f t="shared" si="183"/>
        <v>100</v>
      </c>
      <c r="J265" s="69" t="s">
        <v>7</v>
      </c>
    </row>
    <row r="266" spans="1:10" x14ac:dyDescent="0.25">
      <c r="A266" s="118">
        <v>260</v>
      </c>
      <c r="B266" s="166" t="s">
        <v>16</v>
      </c>
      <c r="C266" s="167"/>
      <c r="D266" s="167"/>
      <c r="E266" s="167"/>
      <c r="F266" s="123"/>
      <c r="G266" s="123"/>
      <c r="H266" s="123"/>
      <c r="I266" s="123"/>
      <c r="J266" s="122"/>
    </row>
    <row r="267" spans="1:10" ht="31.5" x14ac:dyDescent="0.25">
      <c r="A267" s="118">
        <v>261</v>
      </c>
      <c r="B267" s="111" t="s">
        <v>103</v>
      </c>
      <c r="C267" s="69">
        <f>SUM(D267:I267)</f>
        <v>800</v>
      </c>
      <c r="D267" s="69">
        <f t="shared" ref="D267:I267" si="184">D268</f>
        <v>300</v>
      </c>
      <c r="E267" s="69">
        <f t="shared" si="184"/>
        <v>100</v>
      </c>
      <c r="F267" s="69">
        <f t="shared" si="184"/>
        <v>100</v>
      </c>
      <c r="G267" s="69">
        <f t="shared" si="184"/>
        <v>100</v>
      </c>
      <c r="H267" s="69">
        <f t="shared" si="184"/>
        <v>100</v>
      </c>
      <c r="I267" s="69">
        <f t="shared" si="184"/>
        <v>100</v>
      </c>
      <c r="J267" s="69" t="s">
        <v>7</v>
      </c>
    </row>
    <row r="268" spans="1:10" x14ac:dyDescent="0.25">
      <c r="A268" s="118">
        <v>262</v>
      </c>
      <c r="B268" s="111" t="s">
        <v>10</v>
      </c>
      <c r="C268" s="69">
        <f>SUM(D268:I268)</f>
        <v>800</v>
      </c>
      <c r="D268" s="69">
        <f>D270</f>
        <v>300</v>
      </c>
      <c r="E268" s="69">
        <f t="shared" ref="E268:I268" si="185">E270</f>
        <v>100</v>
      </c>
      <c r="F268" s="69">
        <f t="shared" si="185"/>
        <v>100</v>
      </c>
      <c r="G268" s="69">
        <f t="shared" si="185"/>
        <v>100</v>
      </c>
      <c r="H268" s="69">
        <f t="shared" si="185"/>
        <v>100</v>
      </c>
      <c r="I268" s="69">
        <f t="shared" si="185"/>
        <v>100</v>
      </c>
      <c r="J268" s="69" t="s">
        <v>7</v>
      </c>
    </row>
    <row r="269" spans="1:10" ht="189" x14ac:dyDescent="0.25">
      <c r="A269" s="118">
        <v>263</v>
      </c>
      <c r="B269" s="111" t="s">
        <v>280</v>
      </c>
      <c r="C269" s="69">
        <f>SUM(D269:I269)</f>
        <v>800</v>
      </c>
      <c r="D269" s="125">
        <f t="shared" ref="D269:I269" si="186">D270</f>
        <v>300</v>
      </c>
      <c r="E269" s="69">
        <f t="shared" si="186"/>
        <v>100</v>
      </c>
      <c r="F269" s="69">
        <f t="shared" si="186"/>
        <v>100</v>
      </c>
      <c r="G269" s="69">
        <f t="shared" si="186"/>
        <v>100</v>
      </c>
      <c r="H269" s="69">
        <f t="shared" si="186"/>
        <v>100</v>
      </c>
      <c r="I269" s="69">
        <f t="shared" si="186"/>
        <v>100</v>
      </c>
      <c r="J269" s="69" t="s">
        <v>281</v>
      </c>
    </row>
    <row r="270" spans="1:10" x14ac:dyDescent="0.25">
      <c r="A270" s="118">
        <v>264</v>
      </c>
      <c r="B270" s="111" t="s">
        <v>10</v>
      </c>
      <c r="C270" s="69">
        <f>SUM(D270:I270)</f>
        <v>800</v>
      </c>
      <c r="D270" s="125">
        <v>300</v>
      </c>
      <c r="E270" s="69">
        <v>100</v>
      </c>
      <c r="F270" s="69">
        <v>100</v>
      </c>
      <c r="G270" s="69">
        <v>100</v>
      </c>
      <c r="H270" s="69">
        <v>100</v>
      </c>
      <c r="I270" s="69">
        <v>100</v>
      </c>
      <c r="J270" s="69"/>
    </row>
    <row r="271" spans="1:10" x14ac:dyDescent="0.25">
      <c r="A271" s="118">
        <v>265</v>
      </c>
      <c r="B271" s="166" t="s">
        <v>282</v>
      </c>
      <c r="C271" s="167"/>
      <c r="D271" s="167"/>
      <c r="E271" s="167"/>
      <c r="F271" s="167"/>
      <c r="G271" s="167"/>
      <c r="H271" s="167"/>
      <c r="I271" s="168"/>
      <c r="J271" s="143"/>
    </row>
    <row r="272" spans="1:10" ht="31.5" x14ac:dyDescent="0.25">
      <c r="A272" s="118">
        <v>266</v>
      </c>
      <c r="B272" s="111" t="s">
        <v>43</v>
      </c>
      <c r="C272" s="69">
        <f>SUM(D272:I272)</f>
        <v>0</v>
      </c>
      <c r="D272" s="69">
        <f>D273</f>
        <v>0</v>
      </c>
      <c r="E272" s="69">
        <f>E273</f>
        <v>0</v>
      </c>
      <c r="F272" s="69">
        <f t="shared" ref="F272:I272" si="187">F273</f>
        <v>0</v>
      </c>
      <c r="G272" s="69">
        <f t="shared" si="187"/>
        <v>0</v>
      </c>
      <c r="H272" s="69">
        <f t="shared" si="187"/>
        <v>0</v>
      </c>
      <c r="I272" s="69">
        <f t="shared" si="187"/>
        <v>0</v>
      </c>
      <c r="J272" s="122"/>
    </row>
    <row r="273" spans="1:10" x14ac:dyDescent="0.25">
      <c r="A273" s="118">
        <v>267</v>
      </c>
      <c r="B273" s="111" t="s">
        <v>10</v>
      </c>
      <c r="C273" s="69">
        <f>SUM(D273:I273)</f>
        <v>0</v>
      </c>
      <c r="D273" s="69">
        <f t="shared" ref="D273:I273" si="188">D276</f>
        <v>0</v>
      </c>
      <c r="E273" s="69">
        <f t="shared" si="188"/>
        <v>0</v>
      </c>
      <c r="F273" s="69">
        <f t="shared" si="188"/>
        <v>0</v>
      </c>
      <c r="G273" s="69">
        <f t="shared" si="188"/>
        <v>0</v>
      </c>
      <c r="H273" s="69">
        <f t="shared" si="188"/>
        <v>0</v>
      </c>
      <c r="I273" s="69">
        <f t="shared" si="188"/>
        <v>0</v>
      </c>
      <c r="J273" s="69" t="s">
        <v>7</v>
      </c>
    </row>
    <row r="274" spans="1:10" x14ac:dyDescent="0.25">
      <c r="A274" s="118">
        <v>268</v>
      </c>
      <c r="B274" s="166" t="s">
        <v>16</v>
      </c>
      <c r="C274" s="167"/>
      <c r="D274" s="167"/>
      <c r="E274" s="167"/>
      <c r="F274" s="123"/>
      <c r="G274" s="123"/>
      <c r="H274" s="123"/>
      <c r="I274" s="123"/>
      <c r="J274" s="69" t="s">
        <v>7</v>
      </c>
    </row>
    <row r="275" spans="1:10" ht="31.5" x14ac:dyDescent="0.25">
      <c r="A275" s="118">
        <v>269</v>
      </c>
      <c r="B275" s="111" t="s">
        <v>45</v>
      </c>
      <c r="C275" s="69">
        <f t="shared" ref="C275:C280" si="189">SUM(D275:I275)</f>
        <v>0</v>
      </c>
      <c r="D275" s="69">
        <f>D276</f>
        <v>0</v>
      </c>
      <c r="E275" s="69">
        <f>E276</f>
        <v>0</v>
      </c>
      <c r="F275" s="69">
        <f t="shared" ref="F275:I275" si="190">F276</f>
        <v>0</v>
      </c>
      <c r="G275" s="69">
        <f t="shared" si="190"/>
        <v>0</v>
      </c>
      <c r="H275" s="69">
        <f t="shared" si="190"/>
        <v>0</v>
      </c>
      <c r="I275" s="69">
        <f t="shared" si="190"/>
        <v>0</v>
      </c>
      <c r="J275" s="122"/>
    </row>
    <row r="276" spans="1:10" x14ac:dyDescent="0.25">
      <c r="A276" s="118">
        <v>270</v>
      </c>
      <c r="B276" s="111" t="s">
        <v>10</v>
      </c>
      <c r="C276" s="69">
        <f t="shared" si="189"/>
        <v>0</v>
      </c>
      <c r="D276" s="69">
        <f>D278+D280</f>
        <v>0</v>
      </c>
      <c r="E276" s="69">
        <f t="shared" ref="E276:I276" si="191">E278+E280</f>
        <v>0</v>
      </c>
      <c r="F276" s="69">
        <f t="shared" si="191"/>
        <v>0</v>
      </c>
      <c r="G276" s="69">
        <f t="shared" si="191"/>
        <v>0</v>
      </c>
      <c r="H276" s="69">
        <f t="shared" si="191"/>
        <v>0</v>
      </c>
      <c r="I276" s="69">
        <f t="shared" si="191"/>
        <v>0</v>
      </c>
      <c r="J276" s="69" t="s">
        <v>7</v>
      </c>
    </row>
    <row r="277" spans="1:10" ht="63" x14ac:dyDescent="0.25">
      <c r="A277" s="118">
        <v>271</v>
      </c>
      <c r="B277" s="111" t="s">
        <v>283</v>
      </c>
      <c r="C277" s="69">
        <f t="shared" si="189"/>
        <v>0</v>
      </c>
      <c r="D277" s="69">
        <f>D278</f>
        <v>0</v>
      </c>
      <c r="E277" s="69">
        <f t="shared" ref="E277:I277" si="192">E278</f>
        <v>0</v>
      </c>
      <c r="F277" s="69">
        <f t="shared" si="192"/>
        <v>0</v>
      </c>
      <c r="G277" s="69">
        <f t="shared" si="192"/>
        <v>0</v>
      </c>
      <c r="H277" s="69">
        <f t="shared" si="192"/>
        <v>0</v>
      </c>
      <c r="I277" s="69">
        <f t="shared" si="192"/>
        <v>0</v>
      </c>
      <c r="J277" s="69" t="s">
        <v>285</v>
      </c>
    </row>
    <row r="278" spans="1:10" x14ac:dyDescent="0.25">
      <c r="A278" s="118">
        <v>272</v>
      </c>
      <c r="B278" s="111" t="s">
        <v>10</v>
      </c>
      <c r="C278" s="69">
        <f t="shared" si="189"/>
        <v>0</v>
      </c>
      <c r="D278" s="69">
        <v>0</v>
      </c>
      <c r="E278" s="69">
        <v>0</v>
      </c>
      <c r="F278" s="69">
        <v>0</v>
      </c>
      <c r="G278" s="69">
        <v>0</v>
      </c>
      <c r="H278" s="69">
        <v>0</v>
      </c>
      <c r="I278" s="69">
        <v>0</v>
      </c>
      <c r="J278" s="124"/>
    </row>
    <row r="279" spans="1:10" ht="63" x14ac:dyDescent="0.25">
      <c r="A279" s="118">
        <v>273</v>
      </c>
      <c r="B279" s="111" t="s">
        <v>284</v>
      </c>
      <c r="C279" s="69">
        <f t="shared" si="189"/>
        <v>0</v>
      </c>
      <c r="D279" s="69">
        <f t="shared" ref="D279:I279" si="193">D280</f>
        <v>0</v>
      </c>
      <c r="E279" s="69">
        <f t="shared" si="193"/>
        <v>0</v>
      </c>
      <c r="F279" s="69">
        <f t="shared" si="193"/>
        <v>0</v>
      </c>
      <c r="G279" s="69">
        <f t="shared" si="193"/>
        <v>0</v>
      </c>
      <c r="H279" s="69">
        <f t="shared" si="193"/>
        <v>0</v>
      </c>
      <c r="I279" s="69">
        <f t="shared" si="193"/>
        <v>0</v>
      </c>
      <c r="J279" s="69" t="s">
        <v>326</v>
      </c>
    </row>
    <row r="280" spans="1:10" ht="21" customHeight="1" x14ac:dyDescent="0.25">
      <c r="A280" s="118">
        <v>274</v>
      </c>
      <c r="B280" s="111" t="s">
        <v>10</v>
      </c>
      <c r="C280" s="69">
        <f t="shared" si="189"/>
        <v>0</v>
      </c>
      <c r="D280" s="69">
        <v>0</v>
      </c>
      <c r="E280" s="69">
        <v>0</v>
      </c>
      <c r="F280" s="69">
        <v>0</v>
      </c>
      <c r="G280" s="69">
        <v>0</v>
      </c>
      <c r="H280" s="69">
        <v>0</v>
      </c>
      <c r="I280" s="69">
        <v>0</v>
      </c>
      <c r="J280" s="69"/>
    </row>
    <row r="281" spans="1:10" ht="46.5" customHeight="1" x14ac:dyDescent="0.25">
      <c r="A281" s="118">
        <v>275</v>
      </c>
      <c r="B281" s="166" t="s">
        <v>286</v>
      </c>
      <c r="C281" s="167"/>
      <c r="D281" s="167"/>
      <c r="E281" s="167"/>
      <c r="F281" s="167"/>
      <c r="G281" s="167"/>
      <c r="H281" s="167"/>
      <c r="I281" s="168"/>
      <c r="J281" s="122"/>
    </row>
    <row r="282" spans="1:10" ht="31.5" x14ac:dyDescent="0.25">
      <c r="A282" s="118">
        <v>276</v>
      </c>
      <c r="B282" s="111" t="s">
        <v>73</v>
      </c>
      <c r="C282" s="69">
        <f>SUM(D282:I282)</f>
        <v>637060.59</v>
      </c>
      <c r="D282" s="69">
        <f t="shared" ref="D282:I282" si="194">D283+D284</f>
        <v>102215.09</v>
      </c>
      <c r="E282" s="69">
        <f t="shared" si="194"/>
        <v>105009.05999999998</v>
      </c>
      <c r="F282" s="69">
        <f t="shared" si="194"/>
        <v>107459.11</v>
      </c>
      <c r="G282" s="69">
        <f t="shared" si="194"/>
        <v>107459.11</v>
      </c>
      <c r="H282" s="69">
        <f t="shared" si="194"/>
        <v>107459.11</v>
      </c>
      <c r="I282" s="69">
        <f t="shared" si="194"/>
        <v>107459.11</v>
      </c>
      <c r="J282" s="69" t="s">
        <v>7</v>
      </c>
    </row>
    <row r="283" spans="1:10" x14ac:dyDescent="0.25">
      <c r="A283" s="118">
        <v>277</v>
      </c>
      <c r="B283" s="111" t="s">
        <v>9</v>
      </c>
      <c r="C283" s="69">
        <f>SUM(D283:I283)</f>
        <v>2265</v>
      </c>
      <c r="D283" s="69">
        <f t="shared" ref="D283:I284" si="195">D287</f>
        <v>365</v>
      </c>
      <c r="E283" s="69">
        <f t="shared" si="195"/>
        <v>380</v>
      </c>
      <c r="F283" s="69">
        <f t="shared" si="195"/>
        <v>380</v>
      </c>
      <c r="G283" s="69">
        <f t="shared" si="195"/>
        <v>380</v>
      </c>
      <c r="H283" s="69">
        <f t="shared" si="195"/>
        <v>380</v>
      </c>
      <c r="I283" s="69">
        <f t="shared" si="195"/>
        <v>380</v>
      </c>
      <c r="J283" s="69" t="s">
        <v>7</v>
      </c>
    </row>
    <row r="284" spans="1:10" x14ac:dyDescent="0.25">
      <c r="A284" s="118">
        <v>278</v>
      </c>
      <c r="B284" s="111" t="s">
        <v>10</v>
      </c>
      <c r="C284" s="69">
        <f>SUM(D284:I284)</f>
        <v>634795.59</v>
      </c>
      <c r="D284" s="69">
        <f t="shared" si="195"/>
        <v>101850.09</v>
      </c>
      <c r="E284" s="69">
        <f t="shared" si="195"/>
        <v>104629.05999999998</v>
      </c>
      <c r="F284" s="69">
        <f t="shared" si="195"/>
        <v>107079.11</v>
      </c>
      <c r="G284" s="69">
        <f t="shared" si="195"/>
        <v>107079.11</v>
      </c>
      <c r="H284" s="69">
        <f t="shared" si="195"/>
        <v>107079.11</v>
      </c>
      <c r="I284" s="69">
        <f t="shared" si="195"/>
        <v>107079.11</v>
      </c>
      <c r="J284" s="69" t="s">
        <v>7</v>
      </c>
    </row>
    <row r="285" spans="1:10" x14ac:dyDescent="0.25">
      <c r="A285" s="118">
        <v>279</v>
      </c>
      <c r="B285" s="166" t="s">
        <v>16</v>
      </c>
      <c r="C285" s="167"/>
      <c r="D285" s="167"/>
      <c r="E285" s="167"/>
      <c r="F285" s="123"/>
      <c r="G285" s="123"/>
      <c r="H285" s="123"/>
      <c r="I285" s="123"/>
      <c r="J285" s="122"/>
    </row>
    <row r="286" spans="1:10" ht="31.5" x14ac:dyDescent="0.25">
      <c r="A286" s="118">
        <v>280</v>
      </c>
      <c r="B286" s="111" t="s">
        <v>103</v>
      </c>
      <c r="C286" s="69">
        <f t="shared" ref="C286:C298" si="196">SUM(D286:I286)</f>
        <v>637060.59</v>
      </c>
      <c r="D286" s="69">
        <f t="shared" ref="D286:I286" si="197">SUM(D287:D288)</f>
        <v>102215.09</v>
      </c>
      <c r="E286" s="69">
        <f t="shared" si="197"/>
        <v>105009.05999999998</v>
      </c>
      <c r="F286" s="69">
        <f t="shared" si="197"/>
        <v>107459.11</v>
      </c>
      <c r="G286" s="69">
        <f t="shared" si="197"/>
        <v>107459.11</v>
      </c>
      <c r="H286" s="69">
        <f t="shared" si="197"/>
        <v>107459.11</v>
      </c>
      <c r="I286" s="69">
        <f t="shared" si="197"/>
        <v>107459.11</v>
      </c>
      <c r="J286" s="69" t="s">
        <v>7</v>
      </c>
    </row>
    <row r="287" spans="1:10" x14ac:dyDescent="0.25">
      <c r="A287" s="118">
        <v>281</v>
      </c>
      <c r="B287" s="111" t="s">
        <v>9</v>
      </c>
      <c r="C287" s="69">
        <f t="shared" si="196"/>
        <v>2265</v>
      </c>
      <c r="D287" s="69">
        <f t="shared" ref="D287:I287" si="198">D298</f>
        <v>365</v>
      </c>
      <c r="E287" s="69">
        <f t="shared" si="198"/>
        <v>380</v>
      </c>
      <c r="F287" s="69">
        <f t="shared" si="198"/>
        <v>380</v>
      </c>
      <c r="G287" s="69">
        <f t="shared" si="198"/>
        <v>380</v>
      </c>
      <c r="H287" s="69">
        <f t="shared" si="198"/>
        <v>380</v>
      </c>
      <c r="I287" s="69">
        <f t="shared" si="198"/>
        <v>380</v>
      </c>
      <c r="J287" s="69" t="s">
        <v>7</v>
      </c>
    </row>
    <row r="288" spans="1:10" x14ac:dyDescent="0.25">
      <c r="A288" s="118">
        <v>282</v>
      </c>
      <c r="B288" s="111" t="s">
        <v>10</v>
      </c>
      <c r="C288" s="69">
        <f t="shared" si="196"/>
        <v>634795.59</v>
      </c>
      <c r="D288" s="69">
        <f t="shared" ref="D288:I288" si="199">D290+D292+D294+D296</f>
        <v>101850.09</v>
      </c>
      <c r="E288" s="69">
        <f t="shared" si="199"/>
        <v>104629.05999999998</v>
      </c>
      <c r="F288" s="69">
        <f t="shared" si="199"/>
        <v>107079.11</v>
      </c>
      <c r="G288" s="69">
        <f t="shared" si="199"/>
        <v>107079.11</v>
      </c>
      <c r="H288" s="69">
        <f t="shared" si="199"/>
        <v>107079.11</v>
      </c>
      <c r="I288" s="69">
        <f t="shared" si="199"/>
        <v>107079.11</v>
      </c>
      <c r="J288" s="69"/>
    </row>
    <row r="289" spans="1:10" ht="63" x14ac:dyDescent="0.25">
      <c r="A289" s="118">
        <v>283</v>
      </c>
      <c r="B289" s="111" t="s">
        <v>287</v>
      </c>
      <c r="C289" s="69">
        <f t="shared" si="196"/>
        <v>10514.81</v>
      </c>
      <c r="D289" s="125">
        <f t="shared" ref="D289:I289" si="200">D290</f>
        <v>1644.07</v>
      </c>
      <c r="E289" s="125">
        <f t="shared" si="200"/>
        <v>1721.14</v>
      </c>
      <c r="F289" s="125">
        <f t="shared" si="200"/>
        <v>1787.4</v>
      </c>
      <c r="G289" s="125">
        <f t="shared" si="200"/>
        <v>1787.4</v>
      </c>
      <c r="H289" s="125">
        <f t="shared" si="200"/>
        <v>1787.4</v>
      </c>
      <c r="I289" s="125">
        <f t="shared" si="200"/>
        <v>1787.4</v>
      </c>
      <c r="J289" s="69" t="s">
        <v>302</v>
      </c>
    </row>
    <row r="290" spans="1:10" x14ac:dyDescent="0.25">
      <c r="A290" s="118">
        <v>284</v>
      </c>
      <c r="B290" s="111" t="s">
        <v>10</v>
      </c>
      <c r="C290" s="69">
        <f t="shared" si="196"/>
        <v>10514.81</v>
      </c>
      <c r="D290" s="125">
        <v>1644.07</v>
      </c>
      <c r="E290" s="125">
        <v>1721.14</v>
      </c>
      <c r="F290" s="125">
        <v>1787.4</v>
      </c>
      <c r="G290" s="125">
        <v>1787.4</v>
      </c>
      <c r="H290" s="125">
        <v>1787.4</v>
      </c>
      <c r="I290" s="125">
        <v>1787.4</v>
      </c>
      <c r="J290" s="69"/>
    </row>
    <row r="291" spans="1:10" ht="78.75" x14ac:dyDescent="0.25">
      <c r="A291" s="118">
        <v>285</v>
      </c>
      <c r="B291" s="111" t="s">
        <v>288</v>
      </c>
      <c r="C291" s="69">
        <f t="shared" si="196"/>
        <v>360187.76</v>
      </c>
      <c r="D291" s="125">
        <f t="shared" ref="D291:I291" si="201">D292</f>
        <v>56325.58</v>
      </c>
      <c r="E291" s="125">
        <f t="shared" si="201"/>
        <v>58973.02</v>
      </c>
      <c r="F291" s="125">
        <f t="shared" si="201"/>
        <v>61222.29</v>
      </c>
      <c r="G291" s="125">
        <f t="shared" si="201"/>
        <v>61222.29</v>
      </c>
      <c r="H291" s="125">
        <f t="shared" si="201"/>
        <v>61222.29</v>
      </c>
      <c r="I291" s="125">
        <f t="shared" si="201"/>
        <v>61222.29</v>
      </c>
      <c r="J291" s="69" t="s">
        <v>302</v>
      </c>
    </row>
    <row r="292" spans="1:10" x14ac:dyDescent="0.25">
      <c r="A292" s="118">
        <v>286</v>
      </c>
      <c r="B292" s="111" t="s">
        <v>10</v>
      </c>
      <c r="C292" s="69">
        <f t="shared" si="196"/>
        <v>360187.76</v>
      </c>
      <c r="D292" s="125">
        <v>56325.58</v>
      </c>
      <c r="E292" s="125">
        <v>58973.02</v>
      </c>
      <c r="F292" s="125">
        <v>61222.29</v>
      </c>
      <c r="G292" s="125">
        <v>61222.29</v>
      </c>
      <c r="H292" s="125">
        <v>61222.29</v>
      </c>
      <c r="I292" s="125">
        <v>61222.29</v>
      </c>
      <c r="J292" s="69"/>
    </row>
    <row r="293" spans="1:10" ht="110.25" x14ac:dyDescent="0.25">
      <c r="A293" s="118">
        <v>287</v>
      </c>
      <c r="B293" s="111" t="s">
        <v>289</v>
      </c>
      <c r="C293" s="69">
        <f t="shared" si="196"/>
        <v>260823.94</v>
      </c>
      <c r="D293" s="125">
        <f t="shared" ref="D293:I293" si="202">D294</f>
        <v>43221.26</v>
      </c>
      <c r="E293" s="125">
        <f t="shared" si="202"/>
        <v>43412.92</v>
      </c>
      <c r="F293" s="125">
        <f t="shared" si="202"/>
        <v>43547.44</v>
      </c>
      <c r="G293" s="125">
        <f t="shared" si="202"/>
        <v>43547.44</v>
      </c>
      <c r="H293" s="125">
        <f t="shared" si="202"/>
        <v>43547.44</v>
      </c>
      <c r="I293" s="125">
        <f t="shared" si="202"/>
        <v>43547.44</v>
      </c>
      <c r="J293" s="69" t="s">
        <v>363</v>
      </c>
    </row>
    <row r="294" spans="1:10" x14ac:dyDescent="0.25">
      <c r="A294" s="118">
        <v>288</v>
      </c>
      <c r="B294" s="111" t="s">
        <v>10</v>
      </c>
      <c r="C294" s="69">
        <f t="shared" si="196"/>
        <v>260823.94</v>
      </c>
      <c r="D294" s="125">
        <v>43221.26</v>
      </c>
      <c r="E294" s="125">
        <v>43412.92</v>
      </c>
      <c r="F294" s="125">
        <v>43547.44</v>
      </c>
      <c r="G294" s="125">
        <v>43547.44</v>
      </c>
      <c r="H294" s="125">
        <v>43547.44</v>
      </c>
      <c r="I294" s="125">
        <v>43547.44</v>
      </c>
      <c r="J294" s="69"/>
    </row>
    <row r="295" spans="1:10" ht="63" x14ac:dyDescent="0.25">
      <c r="A295" s="118">
        <v>289</v>
      </c>
      <c r="B295" s="111" t="s">
        <v>290</v>
      </c>
      <c r="C295" s="69">
        <f t="shared" si="196"/>
        <v>3269.08</v>
      </c>
      <c r="D295" s="125">
        <f t="shared" ref="D295:I295" si="203">D296</f>
        <v>659.18</v>
      </c>
      <c r="E295" s="125">
        <f t="shared" si="203"/>
        <v>521.98</v>
      </c>
      <c r="F295" s="125">
        <f t="shared" si="203"/>
        <v>521.98</v>
      </c>
      <c r="G295" s="125">
        <f t="shared" si="203"/>
        <v>521.98</v>
      </c>
      <c r="H295" s="125">
        <f t="shared" si="203"/>
        <v>521.98</v>
      </c>
      <c r="I295" s="125">
        <f t="shared" si="203"/>
        <v>521.98</v>
      </c>
      <c r="J295" s="69" t="s">
        <v>372</v>
      </c>
    </row>
    <row r="296" spans="1:10" x14ac:dyDescent="0.25">
      <c r="A296" s="118">
        <v>290</v>
      </c>
      <c r="B296" s="111" t="s">
        <v>10</v>
      </c>
      <c r="C296" s="69">
        <f t="shared" si="196"/>
        <v>3269.08</v>
      </c>
      <c r="D296" s="125">
        <v>659.18</v>
      </c>
      <c r="E296" s="125">
        <v>521.98</v>
      </c>
      <c r="F296" s="125">
        <v>521.98</v>
      </c>
      <c r="G296" s="125">
        <v>521.98</v>
      </c>
      <c r="H296" s="125">
        <v>521.98</v>
      </c>
      <c r="I296" s="125">
        <v>521.98</v>
      </c>
      <c r="J296" s="124"/>
    </row>
    <row r="297" spans="1:10" ht="173.25" x14ac:dyDescent="0.25">
      <c r="A297" s="118">
        <v>291</v>
      </c>
      <c r="B297" s="111" t="s">
        <v>291</v>
      </c>
      <c r="C297" s="69">
        <f t="shared" si="196"/>
        <v>2265</v>
      </c>
      <c r="D297" s="69">
        <f t="shared" ref="D297:I297" si="204">D298</f>
        <v>365</v>
      </c>
      <c r="E297" s="69">
        <f t="shared" si="204"/>
        <v>380</v>
      </c>
      <c r="F297" s="69">
        <f t="shared" si="204"/>
        <v>380</v>
      </c>
      <c r="G297" s="69">
        <f t="shared" si="204"/>
        <v>380</v>
      </c>
      <c r="H297" s="69">
        <f t="shared" si="204"/>
        <v>380</v>
      </c>
      <c r="I297" s="69">
        <f t="shared" si="204"/>
        <v>380</v>
      </c>
      <c r="J297" s="69" t="s">
        <v>372</v>
      </c>
    </row>
    <row r="298" spans="1:10" x14ac:dyDescent="0.25">
      <c r="A298" s="118">
        <v>292</v>
      </c>
      <c r="B298" s="111" t="s">
        <v>26</v>
      </c>
      <c r="C298" s="69">
        <f t="shared" si="196"/>
        <v>2265</v>
      </c>
      <c r="D298" s="69">
        <v>365</v>
      </c>
      <c r="E298" s="69">
        <v>380</v>
      </c>
      <c r="F298" s="69">
        <v>380</v>
      </c>
      <c r="G298" s="69">
        <v>380</v>
      </c>
      <c r="H298" s="69">
        <v>380</v>
      </c>
      <c r="I298" s="69">
        <v>380</v>
      </c>
      <c r="J298" s="69"/>
    </row>
    <row r="303" spans="1:10" x14ac:dyDescent="0.25">
      <c r="D303" s="144"/>
    </row>
    <row r="304" spans="1:10" x14ac:dyDescent="0.25">
      <c r="D304" s="144"/>
    </row>
  </sheetData>
  <autoFilter ref="A4:J298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36">
    <mergeCell ref="I1:J1"/>
    <mergeCell ref="A4:J4"/>
    <mergeCell ref="B26:E26"/>
    <mergeCell ref="B21:I21"/>
    <mergeCell ref="B144:I144"/>
    <mergeCell ref="B114:I114"/>
    <mergeCell ref="I2:J2"/>
    <mergeCell ref="C5:I5"/>
    <mergeCell ref="B51:I51"/>
    <mergeCell ref="B54:E54"/>
    <mergeCell ref="B67:I67"/>
    <mergeCell ref="B72:E72"/>
    <mergeCell ref="B118:E118"/>
    <mergeCell ref="B77:E77"/>
    <mergeCell ref="B86:E86"/>
    <mergeCell ref="B137:I137"/>
    <mergeCell ref="B148:I148"/>
    <mergeCell ref="B152:I152"/>
    <mergeCell ref="B133:I133"/>
    <mergeCell ref="B176:I176"/>
    <mergeCell ref="B161:I161"/>
    <mergeCell ref="B171:E171"/>
    <mergeCell ref="B224:E224"/>
    <mergeCell ref="B219:I219"/>
    <mergeCell ref="B211:E211"/>
    <mergeCell ref="B166:I166"/>
    <mergeCell ref="B285:E285"/>
    <mergeCell ref="B266:E266"/>
    <mergeCell ref="B274:E274"/>
    <mergeCell ref="B249:E249"/>
    <mergeCell ref="B254:E254"/>
    <mergeCell ref="B263:I263"/>
    <mergeCell ref="B271:I271"/>
    <mergeCell ref="B281:I281"/>
    <mergeCell ref="B207:I207"/>
    <mergeCell ref="B190:I190"/>
  </mergeCells>
  <pageMargins left="0.55118110236220474" right="0.23622047244094491" top="0.27559055118110237" bottom="0.15748031496062992" header="0.27559055118110237" footer="0.19685039370078741"/>
  <pageSetup paperSize="9" scale="70" fitToHeight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ред. от 13.10.17 №795</vt:lpstr>
      <vt:lpstr>ред. от 28.12.17 №1037</vt:lpstr>
      <vt:lpstr>РЕД  ОТ 01.02.2018 №70</vt:lpstr>
      <vt:lpstr>ред. от 14.02.18 №121-4</vt:lpstr>
      <vt:lpstr>ред от 12.03.2018 № 170</vt:lpstr>
      <vt:lpstr>РЕД ОТ 20.04.2018 №312</vt:lpstr>
      <vt:lpstr>проект 28.06.18</vt:lpstr>
      <vt:lpstr>проект 19-24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2018-10-15T10:31:38Z</dcterms:modified>
</cp:coreProperties>
</file>