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server\Отдел экономики и прогнозирования\ХОЛУЕВА\Отчеты по мун.программам\2018 ГОД\На думу\"/>
    </mc:Choice>
  </mc:AlternateContent>
  <bookViews>
    <workbookView xWindow="0" yWindow="0" windowWidth="14685" windowHeight="108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39" i="1" l="1"/>
  <c r="D239" i="1"/>
  <c r="C239" i="1"/>
  <c r="E213" i="1" l="1"/>
  <c r="E214" i="1"/>
  <c r="E134" i="1" l="1"/>
  <c r="D212" i="1" l="1"/>
  <c r="C212" i="1"/>
  <c r="E212" i="1" s="1"/>
  <c r="E348" i="1" l="1"/>
  <c r="D348" i="1"/>
  <c r="C348" i="1"/>
  <c r="D58" i="1" l="1"/>
  <c r="C58" i="1"/>
  <c r="D60" i="1"/>
  <c r="E60" i="1" s="1"/>
  <c r="C60" i="1"/>
  <c r="D62" i="1"/>
  <c r="C62" i="1"/>
  <c r="E64" i="1"/>
  <c r="C65" i="1"/>
  <c r="D65" i="1"/>
  <c r="C66" i="1"/>
  <c r="D66" i="1"/>
  <c r="E66" i="1"/>
  <c r="C67" i="1"/>
  <c r="D67" i="1"/>
  <c r="E67" i="1" s="1"/>
  <c r="D27" i="1"/>
  <c r="C27" i="1"/>
  <c r="E62" i="1" l="1"/>
  <c r="E65" i="1"/>
  <c r="D224" i="1"/>
  <c r="C224" i="1"/>
  <c r="E224" i="1" s="1"/>
  <c r="D208" i="1"/>
  <c r="D15" i="1" s="1"/>
  <c r="C208" i="1"/>
  <c r="C15" i="1" s="1"/>
  <c r="D209" i="1"/>
  <c r="C209" i="1"/>
  <c r="D32" i="1" l="1"/>
  <c r="C32" i="1"/>
  <c r="D29" i="1" l="1"/>
  <c r="C29" i="1"/>
  <c r="D206" i="1"/>
  <c r="D370" i="1"/>
  <c r="C370" i="1"/>
  <c r="D371" i="1"/>
  <c r="C371" i="1"/>
  <c r="D372" i="1"/>
  <c r="C372" i="1"/>
  <c r="D374" i="1"/>
  <c r="C374" i="1"/>
  <c r="D377" i="1"/>
  <c r="C377" i="1"/>
  <c r="C206" i="1"/>
  <c r="E211" i="1"/>
  <c r="E206" i="1" l="1"/>
  <c r="E209" i="1"/>
  <c r="D215" i="1"/>
  <c r="C129" i="1" l="1"/>
  <c r="C215" i="1"/>
  <c r="D218" i="1"/>
  <c r="D204" i="1" s="1"/>
  <c r="C218" i="1"/>
  <c r="C204" i="1" s="1"/>
  <c r="D182" i="1"/>
  <c r="D179" i="1" s="1"/>
  <c r="C182" i="1"/>
  <c r="C179" i="1" s="1"/>
  <c r="E199" i="1"/>
  <c r="D56" i="1" l="1"/>
  <c r="C56" i="1"/>
  <c r="D57" i="1"/>
  <c r="C57" i="1"/>
  <c r="D219" i="1"/>
  <c r="D205" i="1" s="1"/>
  <c r="D22" i="1" s="1"/>
  <c r="D12" i="1" s="1"/>
  <c r="D217" i="1"/>
  <c r="D203" i="1" s="1"/>
  <c r="C219" i="1"/>
  <c r="C205" i="1" s="1"/>
  <c r="C22" i="1" s="1"/>
  <c r="C12" i="1" s="1"/>
  <c r="E12" i="1" s="1"/>
  <c r="E242" i="1"/>
  <c r="C217" i="1"/>
  <c r="C203" i="1" s="1"/>
  <c r="E241" i="1"/>
  <c r="E240" i="1"/>
  <c r="E189" i="1"/>
  <c r="E219" i="1" l="1"/>
  <c r="C68" i="1"/>
  <c r="C296" i="1"/>
  <c r="C174" i="1"/>
  <c r="C169" i="1" s="1"/>
  <c r="C152" i="1"/>
  <c r="C157" i="1"/>
  <c r="C125" i="1"/>
  <c r="C130" i="1"/>
  <c r="C16" i="1" s="1"/>
  <c r="C249" i="1"/>
  <c r="C116" i="1"/>
  <c r="C99" i="1"/>
  <c r="C31" i="1"/>
  <c r="C26" i="1"/>
  <c r="C96" i="1"/>
  <c r="C113" i="1"/>
  <c r="C252" i="1"/>
  <c r="C270" i="1"/>
  <c r="C286" i="1"/>
  <c r="E89" i="1"/>
  <c r="D360" i="1"/>
  <c r="D355" i="1" s="1"/>
  <c r="D361" i="1"/>
  <c r="D356" i="1" s="1"/>
  <c r="C360" i="1"/>
  <c r="C355" i="1" s="1"/>
  <c r="C361" i="1"/>
  <c r="C356" i="1" s="1"/>
  <c r="D359" i="1"/>
  <c r="D354" i="1" s="1"/>
  <c r="C359" i="1"/>
  <c r="C354" i="1"/>
  <c r="C281" i="1" l="1"/>
  <c r="C358" i="1"/>
  <c r="D358" i="1"/>
  <c r="D353" i="1"/>
  <c r="C353" i="1"/>
  <c r="E238" i="1" l="1"/>
  <c r="D152" i="1"/>
  <c r="C149" i="1"/>
  <c r="D154" i="1"/>
  <c r="C154" i="1"/>
  <c r="D157" i="1"/>
  <c r="E164" i="1"/>
  <c r="D296" i="1" l="1"/>
  <c r="E299" i="1"/>
  <c r="E296" i="1" l="1"/>
  <c r="D344" i="1"/>
  <c r="D339" i="1" s="1"/>
  <c r="C344" i="1"/>
  <c r="C339" i="1" s="1"/>
  <c r="E351" i="1"/>
  <c r="E226" i="1"/>
  <c r="E225" i="1"/>
  <c r="D342" i="1" l="1"/>
  <c r="C342" i="1"/>
  <c r="C337" i="1" s="1"/>
  <c r="E349" i="1"/>
  <c r="D313" i="1"/>
  <c r="C313" i="1"/>
  <c r="E319" i="1"/>
  <c r="D294" i="1"/>
  <c r="D293" i="1" s="1"/>
  <c r="C294" i="1"/>
  <c r="C293" i="1" s="1"/>
  <c r="D156" i="1"/>
  <c r="C156" i="1"/>
  <c r="D30" i="1"/>
  <c r="D25" i="1" s="1"/>
  <c r="C30" i="1"/>
  <c r="C25" i="1" s="1"/>
  <c r="E51" i="1"/>
  <c r="E236" i="1"/>
  <c r="D26" i="1"/>
  <c r="D31" i="1"/>
  <c r="E35" i="1"/>
  <c r="E37" i="1"/>
  <c r="E39" i="1"/>
  <c r="E41" i="1"/>
  <c r="E43" i="1"/>
  <c r="E45" i="1"/>
  <c r="E47" i="1"/>
  <c r="E49" i="1"/>
  <c r="C55" i="1"/>
  <c r="D68" i="1"/>
  <c r="E73" i="1"/>
  <c r="E75" i="1"/>
  <c r="E77" i="1"/>
  <c r="E79" i="1"/>
  <c r="E81" i="1"/>
  <c r="E83" i="1"/>
  <c r="E85" i="1"/>
  <c r="C94" i="1"/>
  <c r="C91" i="1" s="1"/>
  <c r="D94" i="1"/>
  <c r="D91" i="1" s="1"/>
  <c r="D96" i="1"/>
  <c r="D99" i="1"/>
  <c r="E102" i="1"/>
  <c r="E104" i="1"/>
  <c r="D130" i="1"/>
  <c r="D16" i="1" s="1"/>
  <c r="D284" i="1"/>
  <c r="D14" i="1" s="1"/>
  <c r="D285" i="1"/>
  <c r="D280" i="1" s="1"/>
  <c r="D286" i="1"/>
  <c r="C284" i="1"/>
  <c r="C14" i="1" s="1"/>
  <c r="C285" i="1"/>
  <c r="D174" i="1"/>
  <c r="E178" i="1"/>
  <c r="D167" i="1"/>
  <c r="C167" i="1"/>
  <c r="D343" i="1"/>
  <c r="D338" i="1" s="1"/>
  <c r="C343" i="1"/>
  <c r="C338" i="1" s="1"/>
  <c r="D328" i="1"/>
  <c r="D323" i="1" s="1"/>
  <c r="C328" i="1"/>
  <c r="C323" i="1" s="1"/>
  <c r="D329" i="1"/>
  <c r="D324" i="1" s="1"/>
  <c r="C329" i="1"/>
  <c r="C324" i="1" s="1"/>
  <c r="D312" i="1"/>
  <c r="D307" i="1" s="1"/>
  <c r="C312" i="1"/>
  <c r="D168" i="1"/>
  <c r="C168" i="1"/>
  <c r="E350" i="1"/>
  <c r="E318" i="1"/>
  <c r="E301" i="1"/>
  <c r="E197" i="1"/>
  <c r="E176" i="1"/>
  <c r="D270" i="1"/>
  <c r="D273" i="1"/>
  <c r="D268" i="1" s="1"/>
  <c r="D265" i="1" s="1"/>
  <c r="C273" i="1"/>
  <c r="C268" i="1" s="1"/>
  <c r="E276" i="1"/>
  <c r="D251" i="1"/>
  <c r="D246" i="1" s="1"/>
  <c r="C251" i="1"/>
  <c r="C246" i="1" s="1"/>
  <c r="D249" i="1"/>
  <c r="D252" i="1"/>
  <c r="D247" i="1" s="1"/>
  <c r="C247" i="1"/>
  <c r="E263" i="1"/>
  <c r="E261" i="1"/>
  <c r="E259" i="1"/>
  <c r="E257" i="1"/>
  <c r="E255" i="1"/>
  <c r="E234" i="1"/>
  <c r="E232" i="1"/>
  <c r="E230" i="1"/>
  <c r="E223" i="1"/>
  <c r="E195" i="1"/>
  <c r="E193" i="1"/>
  <c r="E187" i="1"/>
  <c r="D149" i="1"/>
  <c r="E162" i="1"/>
  <c r="E160" i="1"/>
  <c r="D141" i="1"/>
  <c r="C141" i="1"/>
  <c r="D144" i="1"/>
  <c r="C144" i="1"/>
  <c r="D129" i="1"/>
  <c r="D125" i="1" s="1"/>
  <c r="E147" i="1"/>
  <c r="D116" i="1"/>
  <c r="D308" i="1" l="1"/>
  <c r="E308" i="1" s="1"/>
  <c r="D21" i="1"/>
  <c r="C308" i="1"/>
  <c r="C21" i="1"/>
  <c r="C310" i="1"/>
  <c r="C336" i="1"/>
  <c r="C201" i="1"/>
  <c r="C166" i="1"/>
  <c r="C341" i="1"/>
  <c r="C307" i="1"/>
  <c r="C20" i="1"/>
  <c r="D20" i="1"/>
  <c r="E294" i="1"/>
  <c r="E342" i="1"/>
  <c r="E31" i="1"/>
  <c r="D19" i="1"/>
  <c r="D9" i="1" s="1"/>
  <c r="C19" i="1"/>
  <c r="C9" i="1" s="1"/>
  <c r="E25" i="1"/>
  <c r="C279" i="1"/>
  <c r="E30" i="1"/>
  <c r="E56" i="1"/>
  <c r="E26" i="1"/>
  <c r="E217" i="1"/>
  <c r="E99" i="1"/>
  <c r="E96" i="1"/>
  <c r="E68" i="1"/>
  <c r="E58" i="1"/>
  <c r="E174" i="1"/>
  <c r="E149" i="1"/>
  <c r="E91" i="1"/>
  <c r="E57" i="1"/>
  <c r="D55" i="1"/>
  <c r="E32" i="1"/>
  <c r="E29" i="1"/>
  <c r="E27" i="1"/>
  <c r="C24" i="1"/>
  <c r="D24" i="1"/>
  <c r="E94" i="1"/>
  <c r="C128" i="1"/>
  <c r="C13" i="1" s="1"/>
  <c r="E339" i="1"/>
  <c r="E293" i="1"/>
  <c r="C283" i="1"/>
  <c r="D305" i="1"/>
  <c r="E307" i="1"/>
  <c r="D321" i="1"/>
  <c r="C321" i="1"/>
  <c r="D283" i="1"/>
  <c r="D281" i="1"/>
  <c r="E281" i="1" s="1"/>
  <c r="C280" i="1"/>
  <c r="D279" i="1"/>
  <c r="E313" i="1"/>
  <c r="C326" i="1"/>
  <c r="E344" i="1"/>
  <c r="D337" i="1"/>
  <c r="E337" i="1" s="1"/>
  <c r="E312" i="1"/>
  <c r="D310" i="1"/>
  <c r="D326" i="1"/>
  <c r="E343" i="1"/>
  <c r="D341" i="1"/>
  <c r="E338" i="1"/>
  <c r="C126" i="1"/>
  <c r="C171" i="1"/>
  <c r="D171" i="1"/>
  <c r="D169" i="1"/>
  <c r="D166" i="1" s="1"/>
  <c r="D126" i="1"/>
  <c r="C244" i="1"/>
  <c r="E246" i="1"/>
  <c r="D201" i="1"/>
  <c r="E203" i="1"/>
  <c r="E270" i="1"/>
  <c r="E268" i="1"/>
  <c r="C265" i="1"/>
  <c r="E265" i="1" s="1"/>
  <c r="E273" i="1"/>
  <c r="E251" i="1"/>
  <c r="E252" i="1"/>
  <c r="E249" i="1"/>
  <c r="E247" i="1"/>
  <c r="D244" i="1"/>
  <c r="E215" i="1"/>
  <c r="E204" i="1"/>
  <c r="E218" i="1"/>
  <c r="E179" i="1"/>
  <c r="E182" i="1"/>
  <c r="E152" i="1"/>
  <c r="E154" i="1"/>
  <c r="E157" i="1"/>
  <c r="E141" i="1"/>
  <c r="E144" i="1"/>
  <c r="E116" i="1"/>
  <c r="E125" i="1"/>
  <c r="E130" i="1"/>
  <c r="E129" i="1"/>
  <c r="C18" i="1" l="1"/>
  <c r="C305" i="1"/>
  <c r="E305" i="1" s="1"/>
  <c r="D10" i="1"/>
  <c r="D11" i="1"/>
  <c r="C11" i="1"/>
  <c r="D278" i="1"/>
  <c r="C10" i="1"/>
  <c r="E55" i="1"/>
  <c r="E16" i="1"/>
  <c r="E244" i="1"/>
  <c r="E21" i="1"/>
  <c r="E24" i="1"/>
  <c r="E15" i="1"/>
  <c r="E19" i="1"/>
  <c r="E20" i="1"/>
  <c r="E341" i="1"/>
  <c r="E310" i="1"/>
  <c r="E171" i="1"/>
  <c r="C278" i="1"/>
  <c r="D336" i="1"/>
  <c r="E336" i="1" s="1"/>
  <c r="E126" i="1"/>
  <c r="E169" i="1"/>
  <c r="E166" i="1"/>
  <c r="E201" i="1"/>
  <c r="D128" i="1"/>
  <c r="D13" i="1" s="1"/>
  <c r="D113" i="1"/>
  <c r="D111" i="1"/>
  <c r="D108" i="1" s="1"/>
  <c r="C111" i="1"/>
  <c r="C108" i="1" s="1"/>
  <c r="E121" i="1"/>
  <c r="E119" i="1"/>
  <c r="E278" i="1" l="1"/>
  <c r="D8" i="1"/>
  <c r="E11" i="1"/>
  <c r="E13" i="1"/>
  <c r="E10" i="1"/>
  <c r="C8" i="1"/>
  <c r="E9" i="1"/>
  <c r="E113" i="1"/>
  <c r="D18" i="1"/>
  <c r="E18" i="1" s="1"/>
  <c r="D123" i="1"/>
  <c r="C123" i="1"/>
  <c r="E128" i="1"/>
  <c r="E108" i="1"/>
  <c r="E111" i="1"/>
  <c r="E8" i="1" l="1"/>
  <c r="E123" i="1"/>
</calcChain>
</file>

<file path=xl/sharedStrings.xml><?xml version="1.0" encoding="utf-8"?>
<sst xmlns="http://schemas.openxmlformats.org/spreadsheetml/2006/main" count="393" uniqueCount="136">
  <si>
    <t>Выполнение мероприятий муниципальной программы "Развитие и обеспечение эффективности деятельности администрации Березовского городского округа до 2020 года"</t>
  </si>
  <si>
    <t>№ строки</t>
  </si>
  <si>
    <t>Объем расходов на выполнение мероприятия, тыс.руб.</t>
  </si>
  <si>
    <t>план</t>
  </si>
  <si>
    <t>факт</t>
  </si>
  <si>
    <t>процент выполнения</t>
  </si>
  <si>
    <t>Причины отклонения от планового значения</t>
  </si>
  <si>
    <t>Наименование мероприятия/                                Источники расходов на финансирование</t>
  </si>
  <si>
    <t xml:space="preserve">Всего по муниципальной программе, в том числе    </t>
  </si>
  <si>
    <t>Федеральный бюджет</t>
  </si>
  <si>
    <t>Областной бюджет</t>
  </si>
  <si>
    <t>Местный бюджет</t>
  </si>
  <si>
    <t>Внебюджетные источники</t>
  </si>
  <si>
    <t>Капитальные вложения</t>
  </si>
  <si>
    <t>Прочие нужды</t>
  </si>
  <si>
    <t xml:space="preserve">Всего по подпрограмме 1, в том числе    </t>
  </si>
  <si>
    <t xml:space="preserve">Федеральный бюджет </t>
  </si>
  <si>
    <t>Подпрограмма 1 "Развитие местного самоуправления"</t>
  </si>
  <si>
    <t>Прочие нужды, в том числе</t>
  </si>
  <si>
    <t xml:space="preserve">Всего по подпрограмме 2, в том числе    </t>
  </si>
  <si>
    <t>Подпрограмма 2 "Социальная поддержка и социальное обслуживание населения "</t>
  </si>
  <si>
    <t>Подпрограмма 3 " Обеспечение рационального,  безопасного природопользования и обеспечение экологической безопасности территории "</t>
  </si>
  <si>
    <t xml:space="preserve">Всего по подпрограмме 3, в том числе    </t>
  </si>
  <si>
    <t xml:space="preserve">Подпрограмма 4. Осуществление мер по защите населения и территорий от чрезвычайных ситуаций природного и техногенного характера, обеспечению пожарной безопасности,  предупреждению терроризма, профилактике экстремизма  и охране общественного порядка     </t>
  </si>
  <si>
    <t xml:space="preserve">Всего по подпрограмме 4, в том числе    </t>
  </si>
  <si>
    <t>Подпрограмма 5. Переселение граждан Березовского городского округа из ветхого и  аварийного жилого фонда</t>
  </si>
  <si>
    <t xml:space="preserve">Всего по подпрограмме 5, в том числе    </t>
  </si>
  <si>
    <t>Капитальные вложения, в том числе</t>
  </si>
  <si>
    <t>Подпрограмма 6. Развитие строительства и архитектуры</t>
  </si>
  <si>
    <t xml:space="preserve">Всего по подпрограмме 6, в том числе    </t>
  </si>
  <si>
    <t xml:space="preserve">Подпрограмма 7. Развитие и модернизация коммунальной и жилищной инфраструктуры и выполнение мероприятий по энергосбережению                    </t>
  </si>
  <si>
    <t xml:space="preserve">Всего по подпрограмме 7, в том числе    </t>
  </si>
  <si>
    <t xml:space="preserve">Подпрограмма 8. Обеспечение и развитие дорожного хозяйства, систем наружного освещения и благоустройства  </t>
  </si>
  <si>
    <t xml:space="preserve">Всего по подпрограмме 8, в том числе    </t>
  </si>
  <si>
    <t xml:space="preserve">Подпрограмма 9. Обеспечение реализации муниципальной программы Березовского городского округа "Развитие и обеспечение эффективности деятельности администрации Березовского городского округа до 2020 года"  </t>
  </si>
  <si>
    <t xml:space="preserve">Всего по подпрограмме 9, в том числе    </t>
  </si>
  <si>
    <t xml:space="preserve">областной бюджет           </t>
  </si>
  <si>
    <t xml:space="preserve">Подпрограмма 10. Управление муниципальным долгом  </t>
  </si>
  <si>
    <t xml:space="preserve">Всего по подпрограмме 10, в том числе    </t>
  </si>
  <si>
    <t>Форма 2</t>
  </si>
  <si>
    <t>Подпрограмма 11. Устойчивое развитие сельских территорий на 2014-2017 годы и на период до 2020 года</t>
  </si>
  <si>
    <t>Подпрограмма 12. Содействие развитию малого и среднего предпринимательства</t>
  </si>
  <si>
    <t xml:space="preserve">Всего по подпрограмме 12, в том числе    </t>
  </si>
  <si>
    <t xml:space="preserve">Всего по подпрограмме 11, в том числе    </t>
  </si>
  <si>
    <t>Подпрограмма 13. Финансовая поддержка молодым семьям на погашение основной суммы долга и процентов по ипотечным жилищным кредитам (займам)</t>
  </si>
  <si>
    <t xml:space="preserve">Всего по подпрограмме 13, в том числе    </t>
  </si>
  <si>
    <t>Подпрограмма 14. Обеспечение жильем молодых семей</t>
  </si>
  <si>
    <t xml:space="preserve">Всего по подпрограмме 14, в том числе    </t>
  </si>
  <si>
    <t>Мероприятие 1.1. Развитие кадровой политики в системе муниципального управления  и противодействие коррупции, всего из них</t>
  </si>
  <si>
    <t>Мероприятие 1.2. Реализация комплекса официальных мероприятий, всего из них</t>
  </si>
  <si>
    <t>Мероприятие 1.3. Развитие информационного общества, всего из них</t>
  </si>
  <si>
    <t>Мероприятие 1.5. Создание условий для участия населения в осуществлении местного самоуправления, всего из них</t>
  </si>
  <si>
    <t>Мероприятие 3.1. Охрана окружающей среды. Организация использования, охраны, защиты и воспроизводства городских лесов, всего из них</t>
  </si>
  <si>
    <t>Мероприятие 3.3.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</si>
  <si>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>Мероприятие 4.1.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</si>
  <si>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4.2.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</si>
  <si>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5.1.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</si>
  <si>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5.4. Переселение граждан из аварийного жилищного фонда, всего из них</t>
  </si>
  <si>
    <t>Мероприятие 6.2.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</si>
  <si>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6.3. Подготовка проектов правовых актов и технической документации в сфере земельных отношений  и архитектурно - градостроительной деятельности, всего из них</t>
  </si>
  <si>
    <t>Мероприятие 7.1. Газификация территории городского округа, всего из них</t>
  </si>
  <si>
    <t xml:space="preserve">Мероприятие 7.4. Строительство блочно-модульной котельной поселка Монетный, всего из них </t>
  </si>
  <si>
    <t>Мероприятие 7.5. Развитие и модернизация коммунальной инфраструктуры, теплоснабжения, водоснабжения и водоотведения, всего из них</t>
  </si>
  <si>
    <t>Мероприятие 7.9. Капитальный ремонт жилищного фонда за счет средств от оплаты за найм жилых помещений, всего из них</t>
  </si>
  <si>
    <t>Мероприятие 7.10. Содержание и  капитальный ремонт муниципального жилищного фонда, всего из них</t>
  </si>
  <si>
    <t>Мероприятие 7.11. Энергосбережение и повышение энергетической эффективности, всего из них</t>
  </si>
  <si>
    <t>Мероприятие 7.12. Уплата взноса на капитальный ремонт общего имущества в многоквартирных домах, всего из них</t>
  </si>
  <si>
    <t>Мероприятие 9.1. Глава Березовского городского округа, всего из них</t>
  </si>
  <si>
    <t>Мероприятие 9.2. Обеспечение деятельности муниципальных органов (центральный аппарат), всего из них</t>
  </si>
  <si>
    <t>Мероприятие 9.3. Обеспечение деятельности органов местного самоуправления, отраслевых (функциональных) органов администрации, всего из них</t>
  </si>
  <si>
    <t>Мероприятие 9.4. Обеспечение деятельности муниципального архива, всего из них</t>
  </si>
  <si>
    <t>Мероприятие 9.5.Осуществление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 из них</t>
  </si>
  <si>
    <t>Мероприятие 10.1.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 из них</t>
  </si>
  <si>
    <t>Мероприятие 11.1. Осуществление мероприятий по развитию газификации в сельской местности, всего из них</t>
  </si>
  <si>
    <t>Мероприятие 11.2. Развитие газификации в сельской местности, всего из них</t>
  </si>
  <si>
    <t>Мероприятие 11.3. Реализация мероприятий федеральной целевой программы "Устойчивое развитие сельских территорий на 2014-2017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2013-2020 годы", всего в том числе</t>
  </si>
  <si>
    <t>Мероприятие 11.4. Создание условий для расширения рынка сельскохозяйственной продукции, всего из них</t>
  </si>
  <si>
    <t>Мероприятие 12.1. Содействие развитию малого и среднего предпринимательства, всего из них</t>
  </si>
  <si>
    <t>Мероприятие 12.2. Развитие системы поддержки малого и среднего предпринимательства на территории муниципальных образований, расположенных в Свердловской области, всего из них</t>
  </si>
  <si>
    <t>Мероприятие 13.1.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(займам), всего из них</t>
  </si>
  <si>
    <t>Мероприятие 13.2. Предоставление социальных выплат молодым семьям на погашение основной суммы долга и процентов по ипотечным жилищным кредитам (займам), всего из них</t>
  </si>
  <si>
    <t>Мероприятие 14.2. Предоставление социальных выплат молодым семьям на приобретение (строительство) жилья, всего из них</t>
  </si>
  <si>
    <t>Мероприятие 11.8. Проведение Всероссийской сельскохозяйственной переписи, всего из них</t>
  </si>
  <si>
    <t>Мероприятие 1.6. Доведение до сведений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 из них</t>
  </si>
  <si>
    <t>Мероприятие 1.7. Решение прочих вопросов местного значения, всего из них</t>
  </si>
  <si>
    <t>Мероприятие 1.8.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 из них</t>
  </si>
  <si>
    <t>Мероприятие 1.9 Осуществление государственного полномочия Свердловской области по созданию административных комиссий , всего из них</t>
  </si>
  <si>
    <t>Мероприятия 1.10.Финансовое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юрисдикции, всего из них</t>
  </si>
  <si>
    <t>Мероприятие 5.5. Обеспечение мероприятий по переселению граждан из аварийного жилищного фонда, в том числе переселению граждан из аварийногожилищного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 содействия реформированию жилищно-коммунального хозяйства, всего из них</t>
  </si>
  <si>
    <t>Мероприятие 5.6.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всего из них</t>
  </si>
  <si>
    <t>Мероприятие 14.1.Предоставление финансовой поддержки, направленной на обеспечение жильем молодых семей, всего из них</t>
  </si>
  <si>
    <t>Мероприятие 2.2. Предоставление жилого помещения по договору социального найма нуждающимся малоимущим гражданам, всего из них</t>
  </si>
  <si>
    <t>Мероприятие 2.6. Пенсионное обеспечение муниципальных служащих, всего из них</t>
  </si>
  <si>
    <t>Мероприятие 2.7. Оказание дополнительных мер социальной поддержки гражданам, всего из них</t>
  </si>
  <si>
    <t>Мероприятие 2.8. Оказание финансовой поддержки социально ориентированным некоммерческим организациям, всего из них</t>
  </si>
  <si>
    <t>Мероприятие 2.9.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 строительства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местностей, всего, из них</t>
  </si>
  <si>
    <t>Мероприятие 8.3. Капитальный ремонт и ремонт дворовых территорий и проездов к дворовым территориям многоквартирных домов населенных пунктов, всего из них</t>
  </si>
  <si>
    <t>Мероприятие 8.4. Развитие и обеспечение сохранности сети автомобильных дорог местного значения, всего из них</t>
  </si>
  <si>
    <r>
      <t xml:space="preserve">Мероприятие 8.5. Строительство, реконструкция, </t>
    </r>
    <r>
      <rPr>
        <sz val="11"/>
        <rFont val="Times New Roman"/>
        <family val="1"/>
        <charset val="204"/>
      </rPr>
      <t>капитальный ремонт</t>
    </r>
    <r>
      <rPr>
        <sz val="11"/>
        <color rgb="FFFF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ремонт автомобильных дорог общего пользования местного значения, всего из них</t>
    </r>
  </si>
  <si>
    <t>Мероприятие 8.10. Озеленение и благоустройство территории городского округа, всего из них</t>
  </si>
  <si>
    <t>Мероприятие 8.11. Организация деятельности в сфере благоустройства территории городского округа, всего из них</t>
  </si>
  <si>
    <t>Мероприятие 8.12.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</si>
  <si>
    <t>Мероприятие 2.3.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, всего, из них:</t>
  </si>
  <si>
    <t>Мероприятие 2.4.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, всего, из них:</t>
  </si>
  <si>
    <t>Мероприятие 2.5.Осуществление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 , всего, из них:</t>
  </si>
  <si>
    <t>Мероприятие 2.10.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всего, из них:</t>
  </si>
  <si>
    <t>Мероприятие 6.6. Обеспечение деятельности в сфере капитального строительства</t>
  </si>
  <si>
    <t>Мероприятие 8.6.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всего, из них:</t>
  </si>
  <si>
    <t>Мероприятие 8.13. Развитие транспортной инфраструктуры Березовского городского округа</t>
  </si>
  <si>
    <t>Подпрограмма 15. «Развитие туризма и гостеприимства»</t>
  </si>
  <si>
    <t>Мероприятие 15.1. Субсидии на развитие объектов,предназначенных для организации досуга жителей Березовского городского округа всего, из них:</t>
  </si>
  <si>
    <t>Мероприятие 15.2.  Создание  условий для развития объектов, предназначенных для организации досуга жителей Березовского городского округа, всего, из них</t>
  </si>
  <si>
    <t xml:space="preserve">Мероприятие 2.14.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коммунальных" в части компенсации отдельным категориям граждан оплаты взноса на капитальный ремонт общего имущества в многоквартирном доме  </t>
  </si>
  <si>
    <t>Средства собственников многоквартирных домов</t>
  </si>
  <si>
    <t>Мероприятие 8.15. Формирование современной городской среды на территории Березовского городского округа</t>
  </si>
  <si>
    <t xml:space="preserve">Всего по подпрограмме 15, в том числе    </t>
  </si>
  <si>
    <t>Мероприятие 5.4 Переселение граждан из аварийного жилого фонда, всего из них</t>
  </si>
  <si>
    <t>Мероприятие 7.13. Развитие и модернизация объектов коммунальной инфраструктуры, находящихся в собственности Березовского городского округа, в соответствии с концессионными соглашениями,    всего, из них:</t>
  </si>
  <si>
    <t>Мероприятие 8.9. Строительство, реконструкция, модернизация и содержание систем наружного освещения, всего из них</t>
  </si>
  <si>
    <t>Мероприятие 8.4.               Развитие и обеспечение сохранности сети автомобильных дорог местного значения, всего, из них:</t>
  </si>
  <si>
    <t xml:space="preserve">Местный бюджет           </t>
  </si>
  <si>
    <t>Подпрограмма 16. «Защита прав потребителей в Бероезовском городском округе»</t>
  </si>
  <si>
    <t xml:space="preserve">Всего по подпрограмме 16,  в том числе  </t>
  </si>
  <si>
    <t>Мероприятие 16.1.Оказание консультативной помощи потребителям всего, из них:</t>
  </si>
  <si>
    <t>Мероприятие  16.3.  Проведение «круглых столов» с участием хозяйствующих субъектов по потребительской тематике (в зависимости от проблемных вопросов на территории Березовского городского округа), всего, из них</t>
  </si>
  <si>
    <t>Мероприятие  16.2. Наглядное информирование населения о защите прав потребителей, всего, из них</t>
  </si>
  <si>
    <t>Мероприятие 1.13. Создание условий для расширения рынка сельскохозяйственной продукции, всего, из них:</t>
  </si>
  <si>
    <t>за   2018 год</t>
  </si>
  <si>
    <t>В 2018 году были запланированы к переселению многоквартирные дома в п.Монетный и п.Лосиный общей площадью 2923,1 кв.м. С жителями поселков проведены встречи, на которых предложен вариант выкупа жилых помещений. Инициатива жителей по выкупу жилых помещений отсутствует. Администрация Березовского городского округа заявку на участие в региональной программе переселения не прошла.</t>
  </si>
  <si>
    <t>25.12.2018 года прошли конкурсные процедуры на проектно-сметные работы. Муниципальные контракты подписаны 10.01.2019 года со сроком исполнения 8 месяцев со дня заключения контрактов. Субсидия на иные цели предоставляется по факту выполненных работ.</t>
  </si>
  <si>
    <t>Выделены бюджетные ассигнования  в сумме 3500000,00 руб. для  возмещения собственникам за изымаемые для муниципальных нужд земельные участки на проведение мероприятий по реализации проекта  планировки района «Лесозаводской» - создание магистральной связи п.Шиловка в продолжение улицы Мичурина. Бюджетные ассигнования не израсходованы.  Суммы возмещения собственникам будут выплачены после вступления решения суда в законную силу</t>
  </si>
  <si>
    <t>В связи с невозможностью поставки программного обеспечения до конца 2018 года расторгнут договор на сумму  92 666,60 руб</t>
  </si>
  <si>
    <t xml:space="preserve">Причинами неисполнения по расходам являются расчет и начисление гражданам компенсации расходов на оплату жилого помещения и коммунальных услуг по данным фактических начислений ресурсоснабжающих, управляющих организаций, ТСЖ, а так же  заявительный характер предоставляемой услуги. Спецификой выплат, предоставляемых МКУ БГО «Центр субсидий и компенсаций», является невозможность планирования в 100% точности необходимый объем выплат в связи с заявительным характером получения пособия по социальной помощи, изменением нормативов, законодательства и т. д. </t>
  </si>
  <si>
    <t>Финансирование из областного бюджета  поступило частично в сумме 269,10 руб. Приобретены канцелярские товары на сумму 269,10 руб</t>
  </si>
  <si>
    <t>В 2018 году заключен контракт на строительство дороги по ул. Театральная (от ул. Строителей до ул. Загвозкина) в г. Березовский. Реализация контракта планируется в 2 этапа (1-2018г., 2-планируемый срок завершения строительных работ и оплаты июнь 2019 года).</t>
  </si>
  <si>
    <t>Основной причиной невыполнения финансирования является низкое исполнение финансирования по подпрограмме № 5 "Переселение граждан Березовского городского округа из ветхого и аварийного жилого фонда"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</si>
</sst>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2" xfId="0" applyFont="1" applyFill="1" applyBorder="1" applyAlignment="1">
      <alignment wrapText="1"/>
    </xf>
    <xf numFmtId="2" fontId="1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2" fontId="4" fillId="0" borderId="1" xfId="0" applyNumberFormat="1" applyFont="1" applyFill="1" applyBorder="1"/>
    <xf numFmtId="0" fontId="1" fillId="0" borderId="6" xfId="0" applyFont="1" applyFill="1" applyBorder="1"/>
    <xf numFmtId="2" fontId="1" fillId="0" borderId="5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2" fontId="3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/>
    <xf numFmtId="2" fontId="8" fillId="0" borderId="1" xfId="0" applyNumberFormat="1" applyFont="1" applyFill="1" applyBorder="1"/>
    <xf numFmtId="2" fontId="9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2" fontId="1" fillId="0" borderId="3" xfId="0" applyNumberFormat="1" applyFont="1" applyFill="1" applyBorder="1"/>
    <xf numFmtId="0" fontId="0" fillId="0" borderId="4" xfId="0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2" fontId="0" fillId="0" borderId="0" xfId="0" applyNumberFormat="1" applyFill="1"/>
    <xf numFmtId="2" fontId="0" fillId="0" borderId="1" xfId="0" applyNumberFormat="1" applyFill="1" applyBorder="1" applyAlignment="1">
      <alignment horizontal="right" inden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4" fontId="0" fillId="0" borderId="0" xfId="0" applyNumberFormat="1" applyFill="1"/>
    <xf numFmtId="4" fontId="0" fillId="0" borderId="1" xfId="0" applyNumberFormat="1" applyFill="1" applyBorder="1"/>
    <xf numFmtId="0" fontId="10" fillId="0" borderId="1" xfId="0" applyFont="1" applyFill="1" applyBorder="1" applyAlignment="1">
      <alignment horizontal="left" vertical="top" wrapText="1"/>
    </xf>
    <xf numFmtId="0" fontId="13" fillId="0" borderId="0" xfId="0" applyFont="1"/>
    <xf numFmtId="0" fontId="0" fillId="0" borderId="1" xfId="0" applyFill="1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7" xfId="0" applyBorder="1" applyAlignment="1"/>
    <xf numFmtId="0" fontId="1" fillId="0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4" fillId="0" borderId="6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4"/>
  <sheetViews>
    <sheetView tabSelected="1" topLeftCell="A364" workbookViewId="0">
      <selection activeCell="A8" sqref="A8:A10"/>
    </sheetView>
  </sheetViews>
  <sheetFormatPr defaultRowHeight="15" x14ac:dyDescent="0.25"/>
  <cols>
    <col min="1" max="1" width="9.140625" style="30"/>
    <col min="2" max="2" width="50" style="30" customWidth="1"/>
    <col min="3" max="3" width="10.5703125" style="30" customWidth="1"/>
    <col min="4" max="4" width="10.7109375" style="30" customWidth="1"/>
    <col min="5" max="5" width="12.85546875" style="30" customWidth="1"/>
    <col min="6" max="6" width="31" style="30" customWidth="1"/>
    <col min="7" max="8" width="9.5703125" style="30" bestFit="1" customWidth="1"/>
    <col min="9" max="16384" width="9.140625" style="30"/>
  </cols>
  <sheetData>
    <row r="1" spans="1:18" ht="15.75" x14ac:dyDescent="0.25">
      <c r="F1" s="31" t="s">
        <v>39</v>
      </c>
    </row>
    <row r="2" spans="1:18" ht="15" customHeight="1" x14ac:dyDescent="0.25">
      <c r="A2" s="71" t="s">
        <v>0</v>
      </c>
      <c r="B2" s="72"/>
      <c r="C2" s="72"/>
      <c r="D2" s="72"/>
      <c r="E2" s="72"/>
      <c r="F2" s="72"/>
      <c r="G2" s="32"/>
      <c r="H2" s="32"/>
      <c r="I2" s="32"/>
      <c r="J2" s="33"/>
      <c r="K2" s="33"/>
      <c r="L2" s="33"/>
      <c r="M2" s="33"/>
      <c r="N2" s="33"/>
      <c r="O2" s="33"/>
      <c r="P2" s="33"/>
      <c r="Q2" s="33"/>
      <c r="R2" s="33"/>
    </row>
    <row r="3" spans="1:18" x14ac:dyDescent="0.25">
      <c r="A3" s="72"/>
      <c r="B3" s="72"/>
      <c r="C3" s="72"/>
      <c r="D3" s="72"/>
      <c r="E3" s="72"/>
      <c r="F3" s="72"/>
      <c r="G3" s="34"/>
      <c r="H3" s="34"/>
      <c r="I3" s="34"/>
    </row>
    <row r="4" spans="1:18" x14ac:dyDescent="0.25">
      <c r="A4" s="72"/>
      <c r="B4" s="72"/>
      <c r="C4" s="72"/>
      <c r="D4" s="72"/>
      <c r="E4" s="72"/>
      <c r="F4" s="72"/>
      <c r="G4" s="34"/>
      <c r="H4" s="34"/>
      <c r="I4" s="34"/>
    </row>
    <row r="5" spans="1:18" ht="17.25" customHeight="1" x14ac:dyDescent="0.25">
      <c r="A5" s="71" t="s">
        <v>127</v>
      </c>
      <c r="B5" s="71"/>
      <c r="C5" s="71"/>
      <c r="D5" s="71"/>
      <c r="E5" s="71"/>
      <c r="F5" s="71"/>
      <c r="G5" s="32"/>
      <c r="H5" s="32"/>
      <c r="I5" s="32"/>
    </row>
    <row r="6" spans="1:18" ht="30" customHeight="1" x14ac:dyDescent="0.25">
      <c r="A6" s="78" t="s">
        <v>1</v>
      </c>
      <c r="B6" s="69" t="s">
        <v>7</v>
      </c>
      <c r="C6" s="69" t="s">
        <v>2</v>
      </c>
      <c r="D6" s="69"/>
      <c r="E6" s="69"/>
      <c r="F6" s="69" t="s">
        <v>6</v>
      </c>
    </row>
    <row r="7" spans="1:18" ht="30" x14ac:dyDescent="0.25">
      <c r="A7" s="78"/>
      <c r="B7" s="69"/>
      <c r="C7" s="35" t="s">
        <v>3</v>
      </c>
      <c r="D7" s="35" t="s">
        <v>4</v>
      </c>
      <c r="E7" s="28" t="s">
        <v>5</v>
      </c>
      <c r="F7" s="69"/>
    </row>
    <row r="8" spans="1:18" ht="110.25" customHeight="1" x14ac:dyDescent="0.25">
      <c r="A8" s="1">
        <v>1</v>
      </c>
      <c r="B8" s="2" t="s">
        <v>8</v>
      </c>
      <c r="C8" s="9">
        <f>C9+C10+C11+C12</f>
        <v>859631.46980000008</v>
      </c>
      <c r="D8" s="9">
        <f>D9+D10+D11+D12</f>
        <v>759961.54656000005</v>
      </c>
      <c r="E8" s="9">
        <f t="shared" ref="E8:E13" si="0">D8/C8*100</f>
        <v>88.405505528643687</v>
      </c>
      <c r="F8" s="36" t="s">
        <v>135</v>
      </c>
    </row>
    <row r="9" spans="1:18" x14ac:dyDescent="0.25">
      <c r="A9" s="1">
        <v>2</v>
      </c>
      <c r="B9" s="1" t="s">
        <v>9</v>
      </c>
      <c r="C9" s="7">
        <f t="shared" ref="C9:D11" si="1">C14+C19</f>
        <v>41058.400000000001</v>
      </c>
      <c r="D9" s="7">
        <f t="shared" si="1"/>
        <v>27459.463499999998</v>
      </c>
      <c r="E9" s="7">
        <f t="shared" si="0"/>
        <v>66.879039368314395</v>
      </c>
      <c r="F9" s="3"/>
    </row>
    <row r="10" spans="1:18" x14ac:dyDescent="0.25">
      <c r="A10" s="1">
        <v>3</v>
      </c>
      <c r="B10" s="1" t="s">
        <v>10</v>
      </c>
      <c r="C10" s="7">
        <f t="shared" si="1"/>
        <v>258050.50200000001</v>
      </c>
      <c r="D10" s="7">
        <f t="shared" si="1"/>
        <v>247409.07167999999</v>
      </c>
      <c r="E10" s="7">
        <f t="shared" si="0"/>
        <v>95.876221810256339</v>
      </c>
      <c r="F10" s="8"/>
    </row>
    <row r="11" spans="1:18" x14ac:dyDescent="0.25">
      <c r="A11" s="1">
        <v>4</v>
      </c>
      <c r="B11" s="1" t="s">
        <v>11</v>
      </c>
      <c r="C11" s="7">
        <f t="shared" si="1"/>
        <v>559877.18703000003</v>
      </c>
      <c r="D11" s="7">
        <f t="shared" si="1"/>
        <v>484447.63060999999</v>
      </c>
      <c r="E11" s="7">
        <f t="shared" si="0"/>
        <v>86.527481710741995</v>
      </c>
      <c r="F11" s="8"/>
    </row>
    <row r="12" spans="1:18" x14ac:dyDescent="0.25">
      <c r="A12" s="1">
        <v>5</v>
      </c>
      <c r="B12" s="1" t="s">
        <v>12</v>
      </c>
      <c r="C12" s="7">
        <f>C22</f>
        <v>645.38076999999998</v>
      </c>
      <c r="D12" s="7">
        <f>D22</f>
        <v>645.38076999999998</v>
      </c>
      <c r="E12" s="7">
        <f t="shared" si="0"/>
        <v>100</v>
      </c>
      <c r="F12" s="8"/>
    </row>
    <row r="13" spans="1:18" x14ac:dyDescent="0.25">
      <c r="A13" s="1">
        <v>6</v>
      </c>
      <c r="B13" s="2" t="s">
        <v>13</v>
      </c>
      <c r="C13" s="9">
        <f>C60+C128+C283+C171+C206</f>
        <v>97565.774000000005</v>
      </c>
      <c r="D13" s="9">
        <f>D60+D128+D283+D171+D206</f>
        <v>42443.634709999998</v>
      </c>
      <c r="E13" s="9">
        <f t="shared" si="0"/>
        <v>43.502585968313021</v>
      </c>
      <c r="F13" s="8"/>
    </row>
    <row r="14" spans="1:18" x14ac:dyDescent="0.25">
      <c r="A14" s="1">
        <v>7</v>
      </c>
      <c r="B14" s="1" t="s">
        <v>9</v>
      </c>
      <c r="C14" s="7">
        <f>C172+C284</f>
        <v>0</v>
      </c>
      <c r="D14" s="7">
        <f>D172+D284</f>
        <v>0</v>
      </c>
      <c r="E14" s="7">
        <v>0</v>
      </c>
      <c r="F14" s="8"/>
      <c r="G14" s="37"/>
      <c r="H14" s="37"/>
    </row>
    <row r="15" spans="1:18" x14ac:dyDescent="0.25">
      <c r="A15" s="1">
        <v>8</v>
      </c>
      <c r="B15" s="1" t="s">
        <v>10</v>
      </c>
      <c r="C15" s="7">
        <f>C129+C173+C208+C285</f>
        <v>30146.5</v>
      </c>
      <c r="D15" s="7">
        <f>D129+D173+D208+D285</f>
        <v>30146.498</v>
      </c>
      <c r="E15" s="7">
        <f>D15/C15*100</f>
        <v>99.999993365730674</v>
      </c>
      <c r="F15" s="8"/>
    </row>
    <row r="16" spans="1:18" x14ac:dyDescent="0.25">
      <c r="A16" s="1">
        <v>9</v>
      </c>
      <c r="B16" s="1" t="s">
        <v>11</v>
      </c>
      <c r="C16" s="7">
        <f>C62+C130+C174+C209+C286</f>
        <v>67419.274000000005</v>
      </c>
      <c r="D16" s="7">
        <f>D62+D130+D174+D209+D286</f>
        <v>12297.136710000001</v>
      </c>
      <c r="E16" s="7">
        <f>D16/C16*100</f>
        <v>18.239794023886997</v>
      </c>
      <c r="F16" s="8"/>
      <c r="G16" s="37"/>
    </row>
    <row r="17" spans="1:6" x14ac:dyDescent="0.25">
      <c r="A17" s="1">
        <v>10</v>
      </c>
      <c r="B17" s="1" t="s">
        <v>12</v>
      </c>
      <c r="C17" s="8"/>
      <c r="D17" s="8"/>
      <c r="E17" s="8"/>
      <c r="F17" s="8"/>
    </row>
    <row r="18" spans="1:6" x14ac:dyDescent="0.25">
      <c r="A18" s="1">
        <v>11</v>
      </c>
      <c r="B18" s="2" t="s">
        <v>14</v>
      </c>
      <c r="C18" s="9">
        <f>C29+C65+C96+C113+C141+C154+C179+C215+C249+C270+C293+C310+C326+C341+C358+C374</f>
        <v>762065.69579999999</v>
      </c>
      <c r="D18" s="9">
        <f>D29+D65+D96+D113+D141+D154+D179+D215+D249+D270+D293+D310+D326+D341</f>
        <v>717517.91184999992</v>
      </c>
      <c r="E18" s="9">
        <f>D18/C18*100</f>
        <v>94.154338110806208</v>
      </c>
      <c r="F18" s="8"/>
    </row>
    <row r="19" spans="1:6" x14ac:dyDescent="0.25">
      <c r="A19" s="1">
        <v>12</v>
      </c>
      <c r="B19" s="1" t="s">
        <v>9</v>
      </c>
      <c r="C19" s="7">
        <f>C30+C66+C97+C114+C142+C155+C180+C216+C250+C271+C284+C311+C327+C342+C294</f>
        <v>41058.400000000001</v>
      </c>
      <c r="D19" s="7">
        <f>D30+D66+D97+D114+D142+D155+D180+D216+D250+D271+D284+D311+D327+D342+D294</f>
        <v>27459.463499999998</v>
      </c>
      <c r="E19" s="7">
        <f>D19/C19*100</f>
        <v>66.879039368314395</v>
      </c>
      <c r="F19" s="8"/>
    </row>
    <row r="20" spans="1:6" x14ac:dyDescent="0.25">
      <c r="A20" s="1">
        <v>13</v>
      </c>
      <c r="B20" s="1" t="s">
        <v>10</v>
      </c>
      <c r="C20" s="7">
        <f>C31+C67+C98+C115+C143+C156+C181+C217+C251+C272+C285+C312+C328+C343+C360</f>
        <v>227904.00200000001</v>
      </c>
      <c r="D20" s="7">
        <f>D31+D67+D98+D115+D143+D156+D181+D217+D251+D272+D285+D312+D328+D343+D360</f>
        <v>217262.57368</v>
      </c>
      <c r="E20" s="7">
        <f>D20/C20*100</f>
        <v>95.330740914325844</v>
      </c>
      <c r="F20" s="8"/>
    </row>
    <row r="21" spans="1:6" x14ac:dyDescent="0.25">
      <c r="A21" s="1">
        <v>14</v>
      </c>
      <c r="B21" s="1" t="s">
        <v>11</v>
      </c>
      <c r="C21" s="7">
        <f>C32+C68+C99+C116+C144+C157+C182+C218+C252+C273+C296+C313+C329+C344+C361+C377</f>
        <v>492457.91303</v>
      </c>
      <c r="D21" s="7">
        <f>D32+D68+D99+D116+D144+D157+D182+D218+D252+D273+D296+D313+D329+D344+D361+D377</f>
        <v>472150.4939</v>
      </c>
      <c r="E21" s="7">
        <f>D21/C21*100</f>
        <v>95.876313773688338</v>
      </c>
      <c r="F21" s="8"/>
    </row>
    <row r="22" spans="1:6" x14ac:dyDescent="0.25">
      <c r="A22" s="1">
        <v>15</v>
      </c>
      <c r="B22" s="1" t="s">
        <v>12</v>
      </c>
      <c r="C22" s="7">
        <f>C205</f>
        <v>645.38076999999998</v>
      </c>
      <c r="D22" s="7">
        <f>D205</f>
        <v>645.38076999999998</v>
      </c>
      <c r="E22" s="8">
        <v>0</v>
      </c>
      <c r="F22" s="8"/>
    </row>
    <row r="23" spans="1:6" x14ac:dyDescent="0.25">
      <c r="A23" s="1">
        <v>16</v>
      </c>
      <c r="B23" s="75" t="s">
        <v>17</v>
      </c>
      <c r="C23" s="76"/>
      <c r="D23" s="76"/>
      <c r="E23" s="76"/>
      <c r="F23" s="77"/>
    </row>
    <row r="24" spans="1:6" x14ac:dyDescent="0.25">
      <c r="A24" s="1">
        <v>17</v>
      </c>
      <c r="B24" s="2" t="s">
        <v>15</v>
      </c>
      <c r="C24" s="9">
        <f>C26+C27+C28+C25</f>
        <v>18659.36</v>
      </c>
      <c r="D24" s="9">
        <f>D26+D27+D28+D25</f>
        <v>14988.73</v>
      </c>
      <c r="E24" s="9">
        <f>D24/C24*100</f>
        <v>80.328210613868862</v>
      </c>
      <c r="F24" s="8"/>
    </row>
    <row r="25" spans="1:6" x14ac:dyDescent="0.25">
      <c r="A25" s="1">
        <v>18</v>
      </c>
      <c r="B25" s="1" t="s">
        <v>16</v>
      </c>
      <c r="C25" s="7">
        <f>C30</f>
        <v>249.5</v>
      </c>
      <c r="D25" s="7">
        <f>D30</f>
        <v>249.5</v>
      </c>
      <c r="E25" s="7">
        <f>D25/C25*100</f>
        <v>100</v>
      </c>
      <c r="F25" s="8"/>
    </row>
    <row r="26" spans="1:6" x14ac:dyDescent="0.25">
      <c r="A26" s="1">
        <v>19</v>
      </c>
      <c r="B26" s="1" t="s">
        <v>10</v>
      </c>
      <c r="C26" s="7">
        <f>C47+C49</f>
        <v>113</v>
      </c>
      <c r="D26" s="7">
        <f>D47+D49</f>
        <v>113</v>
      </c>
      <c r="E26" s="7">
        <f>D26/C26*100</f>
        <v>100</v>
      </c>
      <c r="F26" s="8"/>
    </row>
    <row r="27" spans="1:6" x14ac:dyDescent="0.25">
      <c r="A27" s="1">
        <v>20</v>
      </c>
      <c r="B27" s="1" t="s">
        <v>11</v>
      </c>
      <c r="C27" s="7">
        <f>C35+C37+C39+C41+C43+C45+C53</f>
        <v>18296.86</v>
      </c>
      <c r="D27" s="7">
        <f>D35+D37+D39+D41+D43+D45+D53</f>
        <v>14626.23</v>
      </c>
      <c r="E27" s="7">
        <f>D27/C27*100</f>
        <v>79.938470316764736</v>
      </c>
      <c r="F27" s="8"/>
    </row>
    <row r="28" spans="1:6" x14ac:dyDescent="0.25">
      <c r="A28" s="1">
        <v>21</v>
      </c>
      <c r="B28" s="1" t="s">
        <v>12</v>
      </c>
      <c r="C28" s="8"/>
      <c r="D28" s="8"/>
      <c r="E28" s="8"/>
      <c r="F28" s="8"/>
    </row>
    <row r="29" spans="1:6" x14ac:dyDescent="0.25">
      <c r="A29" s="1">
        <v>22</v>
      </c>
      <c r="B29" s="2" t="s">
        <v>18</v>
      </c>
      <c r="C29" s="9">
        <f>C35+C37+C39+C41+C43+C45+C47+C49+C51</f>
        <v>18659.36</v>
      </c>
      <c r="D29" s="9">
        <f>D35+D37+D39+D41+D43+D45+D47+D49+D51</f>
        <v>14988.73</v>
      </c>
      <c r="E29" s="9">
        <f>D29/C29*100</f>
        <v>80.328210613868862</v>
      </c>
      <c r="F29" s="8"/>
    </row>
    <row r="30" spans="1:6" x14ac:dyDescent="0.25">
      <c r="A30" s="1">
        <v>23</v>
      </c>
      <c r="B30" s="1" t="s">
        <v>16</v>
      </c>
      <c r="C30" s="7">
        <f>C51</f>
        <v>249.5</v>
      </c>
      <c r="D30" s="7">
        <f>D51</f>
        <v>249.5</v>
      </c>
      <c r="E30" s="7">
        <f>D30/C30*100</f>
        <v>100</v>
      </c>
      <c r="F30" s="8"/>
    </row>
    <row r="31" spans="1:6" x14ac:dyDescent="0.25">
      <c r="A31" s="1">
        <v>24</v>
      </c>
      <c r="B31" s="1" t="s">
        <v>10</v>
      </c>
      <c r="C31" s="7">
        <f>C47+C49</f>
        <v>113</v>
      </c>
      <c r="D31" s="7">
        <f>D47+D49</f>
        <v>113</v>
      </c>
      <c r="E31" s="7">
        <f>D31/C31*100</f>
        <v>100</v>
      </c>
      <c r="F31" s="8"/>
    </row>
    <row r="32" spans="1:6" x14ac:dyDescent="0.25">
      <c r="A32" s="1">
        <v>25</v>
      </c>
      <c r="B32" s="1" t="s">
        <v>11</v>
      </c>
      <c r="C32" s="7">
        <f>C35+C37+C39+C41+C43+C45+C53</f>
        <v>18296.86</v>
      </c>
      <c r="D32" s="7">
        <f>D35+D37+D39+D41+D43+D45+D53</f>
        <v>14626.23</v>
      </c>
      <c r="E32" s="7">
        <f>D32/C32*100</f>
        <v>79.938470316764736</v>
      </c>
      <c r="F32" s="8"/>
    </row>
    <row r="33" spans="1:6" x14ac:dyDescent="0.25">
      <c r="A33" s="1">
        <v>26</v>
      </c>
      <c r="B33" s="1" t="s">
        <v>12</v>
      </c>
      <c r="C33" s="7"/>
      <c r="D33" s="7"/>
      <c r="E33" s="7"/>
      <c r="F33" s="8"/>
    </row>
    <row r="34" spans="1:6" ht="45" x14ac:dyDescent="0.25">
      <c r="A34" s="1">
        <v>27</v>
      </c>
      <c r="B34" s="3" t="s">
        <v>48</v>
      </c>
      <c r="C34" s="8"/>
      <c r="D34" s="8"/>
      <c r="E34" s="8"/>
      <c r="F34" s="3"/>
    </row>
    <row r="35" spans="1:6" x14ac:dyDescent="0.25">
      <c r="A35" s="1">
        <v>28</v>
      </c>
      <c r="B35" s="1" t="s">
        <v>11</v>
      </c>
      <c r="C35" s="6">
        <v>451.91</v>
      </c>
      <c r="D35" s="6">
        <v>451.91</v>
      </c>
      <c r="E35" s="7">
        <f>D35/C35*100</f>
        <v>100</v>
      </c>
      <c r="F35" s="8"/>
    </row>
    <row r="36" spans="1:6" ht="36" customHeight="1" x14ac:dyDescent="0.25">
      <c r="A36" s="1">
        <v>29</v>
      </c>
      <c r="B36" s="3" t="s">
        <v>49</v>
      </c>
      <c r="C36" s="8"/>
      <c r="D36" s="8"/>
      <c r="E36" s="8"/>
      <c r="F36" s="3"/>
    </row>
    <row r="37" spans="1:6" x14ac:dyDescent="0.25">
      <c r="A37" s="1">
        <v>30</v>
      </c>
      <c r="B37" s="1" t="s">
        <v>11</v>
      </c>
      <c r="C37" s="6">
        <v>3687.51</v>
      </c>
      <c r="D37" s="6">
        <v>3678.56</v>
      </c>
      <c r="E37" s="7">
        <f>D37/C37*100</f>
        <v>99.757288793793094</v>
      </c>
      <c r="F37" s="6"/>
    </row>
    <row r="38" spans="1:6" ht="30" x14ac:dyDescent="0.25">
      <c r="A38" s="1">
        <v>31</v>
      </c>
      <c r="B38" s="3" t="s">
        <v>50</v>
      </c>
      <c r="C38" s="8"/>
      <c r="D38" s="8"/>
      <c r="E38" s="8"/>
      <c r="F38" s="3"/>
    </row>
    <row r="39" spans="1:6" ht="75" x14ac:dyDescent="0.25">
      <c r="A39" s="1">
        <v>32</v>
      </c>
      <c r="B39" s="1" t="s">
        <v>11</v>
      </c>
      <c r="C39" s="6">
        <v>1651.42</v>
      </c>
      <c r="D39" s="6">
        <v>1558.76</v>
      </c>
      <c r="E39" s="7">
        <f>D39/C39*100</f>
        <v>94.38907122355306</v>
      </c>
      <c r="F39" s="47" t="s">
        <v>131</v>
      </c>
    </row>
    <row r="40" spans="1:6" ht="49.5" customHeight="1" x14ac:dyDescent="0.25">
      <c r="A40" s="1">
        <v>33</v>
      </c>
      <c r="B40" s="3" t="s">
        <v>51</v>
      </c>
      <c r="C40" s="8"/>
      <c r="D40" s="8"/>
      <c r="E40" s="8"/>
      <c r="F40" s="3"/>
    </row>
    <row r="41" spans="1:6" x14ac:dyDescent="0.25">
      <c r="A41" s="1">
        <v>34</v>
      </c>
      <c r="B41" s="10" t="s">
        <v>11</v>
      </c>
      <c r="C41" s="11">
        <v>362.34</v>
      </c>
      <c r="D41" s="11">
        <v>362.34</v>
      </c>
      <c r="E41" s="7">
        <f>D41/C41*100</f>
        <v>100</v>
      </c>
      <c r="F41" s="8"/>
    </row>
    <row r="42" spans="1:6" ht="90" x14ac:dyDescent="0.25">
      <c r="A42" s="1">
        <v>35</v>
      </c>
      <c r="B42" s="3" t="s">
        <v>83</v>
      </c>
      <c r="C42" s="8"/>
      <c r="D42" s="8"/>
      <c r="E42" s="8"/>
      <c r="F42" s="8"/>
    </row>
    <row r="43" spans="1:6" x14ac:dyDescent="0.25">
      <c r="A43" s="1">
        <v>36</v>
      </c>
      <c r="B43" s="1" t="s">
        <v>11</v>
      </c>
      <c r="C43" s="6">
        <v>3842.04</v>
      </c>
      <c r="D43" s="6">
        <v>3842.04</v>
      </c>
      <c r="E43" s="7">
        <f>D43/C43*100</f>
        <v>100</v>
      </c>
      <c r="F43" s="8"/>
    </row>
    <row r="44" spans="1:6" ht="30" x14ac:dyDescent="0.25">
      <c r="A44" s="1">
        <v>37</v>
      </c>
      <c r="B44" s="3" t="s">
        <v>84</v>
      </c>
      <c r="C44" s="8"/>
      <c r="D44" s="8"/>
      <c r="E44" s="8"/>
      <c r="F44" s="53" t="s">
        <v>130</v>
      </c>
    </row>
    <row r="45" spans="1:6" ht="224.25" customHeight="1" x14ac:dyDescent="0.25">
      <c r="A45" s="1">
        <v>38</v>
      </c>
      <c r="B45" s="1" t="s">
        <v>11</v>
      </c>
      <c r="C45" s="6">
        <v>8301.64</v>
      </c>
      <c r="D45" s="6">
        <v>4732.62</v>
      </c>
      <c r="E45" s="7">
        <f>D45/C45*100</f>
        <v>57.008253790817243</v>
      </c>
      <c r="F45" s="54"/>
    </row>
    <row r="46" spans="1:6" ht="90" x14ac:dyDescent="0.25">
      <c r="A46" s="1">
        <v>39</v>
      </c>
      <c r="B46" s="3" t="s">
        <v>85</v>
      </c>
      <c r="C46" s="8"/>
      <c r="D46" s="8"/>
      <c r="E46" s="8"/>
      <c r="F46" s="3"/>
    </row>
    <row r="47" spans="1:6" x14ac:dyDescent="0.25">
      <c r="A47" s="1">
        <v>40</v>
      </c>
      <c r="B47" s="1" t="s">
        <v>10</v>
      </c>
      <c r="C47" s="6">
        <v>0.1</v>
      </c>
      <c r="D47" s="6">
        <v>0.1</v>
      </c>
      <c r="E47" s="7">
        <f>D47/C47*100</f>
        <v>100</v>
      </c>
      <c r="F47" s="8"/>
    </row>
    <row r="48" spans="1:6" ht="51" customHeight="1" x14ac:dyDescent="0.25">
      <c r="A48" s="1">
        <v>41</v>
      </c>
      <c r="B48" s="3" t="s">
        <v>86</v>
      </c>
      <c r="C48" s="8"/>
      <c r="D48" s="8"/>
      <c r="E48" s="8"/>
      <c r="F48" s="8"/>
    </row>
    <row r="49" spans="1:6" x14ac:dyDescent="0.25">
      <c r="A49" s="1">
        <v>42</v>
      </c>
      <c r="B49" s="1" t="s">
        <v>10</v>
      </c>
      <c r="C49" s="8">
        <v>112.9</v>
      </c>
      <c r="D49" s="6">
        <v>112.9</v>
      </c>
      <c r="E49" s="7">
        <f>D49/C49*100</f>
        <v>100</v>
      </c>
      <c r="F49" s="8"/>
    </row>
    <row r="50" spans="1:6" ht="75" x14ac:dyDescent="0.25">
      <c r="A50" s="1">
        <v>43</v>
      </c>
      <c r="B50" s="22" t="s">
        <v>87</v>
      </c>
      <c r="C50" s="8"/>
      <c r="D50" s="6"/>
      <c r="E50" s="7"/>
      <c r="F50" s="8"/>
    </row>
    <row r="51" spans="1:6" x14ac:dyDescent="0.25">
      <c r="A51" s="1">
        <v>44</v>
      </c>
      <c r="B51" s="1" t="s">
        <v>9</v>
      </c>
      <c r="C51" s="8">
        <v>249.5</v>
      </c>
      <c r="D51" s="6">
        <v>249.5</v>
      </c>
      <c r="E51" s="7">
        <f>D51/C51*100</f>
        <v>100</v>
      </c>
      <c r="F51" s="8"/>
    </row>
    <row r="52" spans="1:6" ht="45" x14ac:dyDescent="0.25">
      <c r="A52" s="1">
        <v>45</v>
      </c>
      <c r="B52" s="42" t="s">
        <v>126</v>
      </c>
      <c r="C52" s="8"/>
      <c r="D52" s="6"/>
      <c r="E52" s="7"/>
      <c r="F52" s="26"/>
    </row>
    <row r="53" spans="1:6" x14ac:dyDescent="0.25">
      <c r="A53" s="1">
        <v>46</v>
      </c>
      <c r="B53" s="1" t="s">
        <v>11</v>
      </c>
      <c r="C53" s="8">
        <v>0</v>
      </c>
      <c r="D53" s="6">
        <v>0</v>
      </c>
      <c r="E53" s="7">
        <v>0</v>
      </c>
      <c r="F53" s="26"/>
    </row>
    <row r="54" spans="1:6" x14ac:dyDescent="0.25">
      <c r="A54" s="1">
        <v>47</v>
      </c>
      <c r="B54" s="75" t="s">
        <v>20</v>
      </c>
      <c r="C54" s="76"/>
      <c r="D54" s="76"/>
      <c r="E54" s="76"/>
      <c r="F54" s="77"/>
    </row>
    <row r="55" spans="1:6" x14ac:dyDescent="0.25">
      <c r="A55" s="1">
        <v>48</v>
      </c>
      <c r="B55" s="2" t="s">
        <v>19</v>
      </c>
      <c r="C55" s="9">
        <f>C56+C57+C58+C59</f>
        <v>212878.83</v>
      </c>
      <c r="D55" s="9">
        <f>D56+D57+D58+D59</f>
        <v>189269.51427999997</v>
      </c>
      <c r="E55" s="9">
        <f>D55/C55*100</f>
        <v>88.909505130218903</v>
      </c>
      <c r="F55" s="8"/>
    </row>
    <row r="56" spans="1:6" x14ac:dyDescent="0.25">
      <c r="A56" s="1">
        <v>49</v>
      </c>
      <c r="B56" s="1" t="s">
        <v>16</v>
      </c>
      <c r="C56" s="7">
        <f>C75+C89</f>
        <v>40256.5</v>
      </c>
      <c r="D56" s="7">
        <f>D75+D89</f>
        <v>26650.89</v>
      </c>
      <c r="E56" s="7">
        <f>D56/C56*100</f>
        <v>66.202700185063279</v>
      </c>
      <c r="F56" s="8"/>
    </row>
    <row r="57" spans="1:6" x14ac:dyDescent="0.25">
      <c r="A57" s="1">
        <v>50</v>
      </c>
      <c r="B57" s="1" t="s">
        <v>10</v>
      </c>
      <c r="C57" s="7">
        <f>C73+C77+C85+C87</f>
        <v>162667.29999999999</v>
      </c>
      <c r="D57" s="7">
        <f>D73+D77+D85+D87</f>
        <v>152671.08427999998</v>
      </c>
      <c r="E57" s="7">
        <f>D57/C57*100</f>
        <v>93.854809343980008</v>
      </c>
      <c r="F57" s="8"/>
    </row>
    <row r="58" spans="1:6" x14ac:dyDescent="0.25">
      <c r="A58" s="1">
        <v>51</v>
      </c>
      <c r="B58" s="1" t="s">
        <v>11</v>
      </c>
      <c r="C58" s="7">
        <f>C64+C71+C79+C81+C83</f>
        <v>9955.0300000000007</v>
      </c>
      <c r="D58" s="7">
        <f>D64+D71+D79+D81+D83</f>
        <v>9947.5400000000009</v>
      </c>
      <c r="E58" s="7">
        <f>D58/C58*100</f>
        <v>99.924761653154235</v>
      </c>
      <c r="F58" s="8"/>
    </row>
    <row r="59" spans="1:6" x14ac:dyDescent="0.25">
      <c r="A59" s="1">
        <v>52</v>
      </c>
      <c r="B59" s="1" t="s">
        <v>12</v>
      </c>
      <c r="C59" s="8"/>
      <c r="D59" s="8"/>
      <c r="E59" s="8"/>
      <c r="F59" s="8"/>
    </row>
    <row r="60" spans="1:6" x14ac:dyDescent="0.25">
      <c r="A60" s="1">
        <v>53</v>
      </c>
      <c r="B60" s="2" t="s">
        <v>27</v>
      </c>
      <c r="C60" s="8">
        <f>C62+C61</f>
        <v>1600.6</v>
      </c>
      <c r="D60" s="8">
        <f>D62+D61</f>
        <v>1600.6</v>
      </c>
      <c r="E60" s="8">
        <f>D60/C60*100</f>
        <v>100</v>
      </c>
      <c r="F60" s="8"/>
    </row>
    <row r="61" spans="1:6" x14ac:dyDescent="0.25">
      <c r="A61" s="1">
        <v>54</v>
      </c>
      <c r="B61" s="4" t="s">
        <v>10</v>
      </c>
      <c r="C61" s="8"/>
      <c r="D61" s="8"/>
      <c r="E61" s="8"/>
      <c r="F61" s="8"/>
    </row>
    <row r="62" spans="1:6" x14ac:dyDescent="0.25">
      <c r="A62" s="1">
        <v>55</v>
      </c>
      <c r="B62" s="1" t="s">
        <v>11</v>
      </c>
      <c r="C62" s="8">
        <f>C64</f>
        <v>1600.6</v>
      </c>
      <c r="D62" s="8">
        <f>D64</f>
        <v>1600.6</v>
      </c>
      <c r="E62" s="8">
        <f>D62/C62*100</f>
        <v>100</v>
      </c>
      <c r="F62" s="8"/>
    </row>
    <row r="63" spans="1:6" ht="54.75" customHeight="1" x14ac:dyDescent="0.25">
      <c r="A63" s="1">
        <v>56</v>
      </c>
      <c r="B63" s="3" t="s">
        <v>91</v>
      </c>
      <c r="C63" s="8"/>
      <c r="D63" s="8"/>
      <c r="E63" s="8"/>
      <c r="F63" s="8"/>
    </row>
    <row r="64" spans="1:6" x14ac:dyDescent="0.25">
      <c r="A64" s="1">
        <v>57</v>
      </c>
      <c r="B64" s="3" t="s">
        <v>11</v>
      </c>
      <c r="C64" s="8">
        <v>1600.6</v>
      </c>
      <c r="D64" s="8">
        <v>1600.6</v>
      </c>
      <c r="E64" s="8">
        <f>D64/C64*100</f>
        <v>100</v>
      </c>
      <c r="F64" s="8"/>
    </row>
    <row r="65" spans="1:6" x14ac:dyDescent="0.25">
      <c r="A65" s="1">
        <v>58</v>
      </c>
      <c r="B65" s="2" t="s">
        <v>18</v>
      </c>
      <c r="C65" s="9">
        <f>C71+C73+C75+C77+C79+C81+C83+C85+C87+C89</f>
        <v>211278.23</v>
      </c>
      <c r="D65" s="9">
        <f>D71+D73+D75+D77+D79+D81+D83+D85+D87+D89</f>
        <v>187668.91428000003</v>
      </c>
      <c r="E65" s="9">
        <f>D65/C65*100</f>
        <v>88.825485843950901</v>
      </c>
      <c r="F65" s="8"/>
    </row>
    <row r="66" spans="1:6" x14ac:dyDescent="0.25">
      <c r="A66" s="1">
        <v>59</v>
      </c>
      <c r="B66" s="1" t="s">
        <v>16</v>
      </c>
      <c r="C66" s="7">
        <f>C75+C89</f>
        <v>40256.5</v>
      </c>
      <c r="D66" s="7">
        <f>D75+D89</f>
        <v>26650.89</v>
      </c>
      <c r="E66" s="7">
        <f>D66/C66*100</f>
        <v>66.202700185063279</v>
      </c>
      <c r="F66" s="8"/>
    </row>
    <row r="67" spans="1:6" x14ac:dyDescent="0.25">
      <c r="A67" s="1">
        <v>60</v>
      </c>
      <c r="B67" s="1" t="s">
        <v>10</v>
      </c>
      <c r="C67" s="7">
        <f>C73+C77+C85+C87</f>
        <v>162667.29999999999</v>
      </c>
      <c r="D67" s="7">
        <f>D73+D77+D85+D87</f>
        <v>152671.08427999998</v>
      </c>
      <c r="E67" s="7">
        <f>D67/C67*100</f>
        <v>93.854809343980008</v>
      </c>
      <c r="F67" s="8"/>
    </row>
    <row r="68" spans="1:6" x14ac:dyDescent="0.25">
      <c r="A68" s="1">
        <v>61</v>
      </c>
      <c r="B68" s="1" t="s">
        <v>11</v>
      </c>
      <c r="C68" s="7">
        <f>C71+C79+C81+C83</f>
        <v>8354.43</v>
      </c>
      <c r="D68" s="7">
        <f>D71+D79+D81+D83</f>
        <v>8346.94</v>
      </c>
      <c r="E68" s="7">
        <f>D68/C68*100</f>
        <v>99.910346965621827</v>
      </c>
      <c r="F68" s="8"/>
    </row>
    <row r="69" spans="1:6" x14ac:dyDescent="0.25">
      <c r="A69" s="1">
        <v>62</v>
      </c>
      <c r="B69" s="1" t="s">
        <v>12</v>
      </c>
      <c r="C69" s="7"/>
      <c r="D69" s="7"/>
      <c r="E69" s="7"/>
      <c r="F69" s="8"/>
    </row>
    <row r="70" spans="1:6" ht="52.5" customHeight="1" x14ac:dyDescent="0.25">
      <c r="A70" s="1">
        <v>63</v>
      </c>
      <c r="B70" s="3" t="s">
        <v>91</v>
      </c>
      <c r="C70" s="6"/>
      <c r="D70" s="6"/>
      <c r="E70" s="7"/>
      <c r="F70" s="3"/>
    </row>
    <row r="71" spans="1:6" x14ac:dyDescent="0.25">
      <c r="A71" s="1">
        <v>64</v>
      </c>
      <c r="B71" s="3" t="s">
        <v>11</v>
      </c>
      <c r="C71" s="6">
        <v>0</v>
      </c>
      <c r="D71" s="6">
        <v>0</v>
      </c>
      <c r="E71" s="7">
        <v>0</v>
      </c>
      <c r="F71" s="8"/>
    </row>
    <row r="72" spans="1:6" ht="195" x14ac:dyDescent="0.25">
      <c r="A72" s="1">
        <v>65</v>
      </c>
      <c r="B72" s="3" t="s">
        <v>102</v>
      </c>
      <c r="C72" s="8"/>
      <c r="D72" s="8"/>
      <c r="E72" s="8"/>
      <c r="F72" s="55" t="s">
        <v>132</v>
      </c>
    </row>
    <row r="73" spans="1:6" x14ac:dyDescent="0.25">
      <c r="A73" s="1">
        <v>66</v>
      </c>
      <c r="B73" s="3" t="s">
        <v>10</v>
      </c>
      <c r="C73" s="6">
        <v>121015</v>
      </c>
      <c r="D73" s="6">
        <v>111706.11517999999</v>
      </c>
      <c r="E73" s="7">
        <f>D73/C73*100</f>
        <v>92.307660356154187</v>
      </c>
      <c r="F73" s="56"/>
    </row>
    <row r="74" spans="1:6" ht="75" x14ac:dyDescent="0.25">
      <c r="A74" s="1">
        <v>67</v>
      </c>
      <c r="B74" s="3" t="s">
        <v>103</v>
      </c>
      <c r="C74" s="8"/>
      <c r="D74" s="8"/>
      <c r="E74" s="8"/>
      <c r="F74" s="56"/>
    </row>
    <row r="75" spans="1:6" x14ac:dyDescent="0.25">
      <c r="A75" s="1">
        <v>68</v>
      </c>
      <c r="B75" s="3" t="s">
        <v>9</v>
      </c>
      <c r="C75" s="6">
        <v>40147</v>
      </c>
      <c r="D75" s="6">
        <v>26541.39</v>
      </c>
      <c r="E75" s="7">
        <f>D75/C75*100</f>
        <v>66.110518843251057</v>
      </c>
      <c r="F75" s="56"/>
    </row>
    <row r="76" spans="1:6" ht="167.25" customHeight="1" x14ac:dyDescent="0.25">
      <c r="A76" s="1">
        <v>69</v>
      </c>
      <c r="B76" s="3" t="s">
        <v>104</v>
      </c>
      <c r="C76" s="8"/>
      <c r="D76" s="8"/>
      <c r="E76" s="8"/>
      <c r="F76" s="56"/>
    </row>
    <row r="77" spans="1:6" x14ac:dyDescent="0.25">
      <c r="A77" s="1">
        <v>70</v>
      </c>
      <c r="B77" s="3" t="s">
        <v>10</v>
      </c>
      <c r="C77" s="6">
        <v>41652</v>
      </c>
      <c r="D77" s="6">
        <v>40964.699999999997</v>
      </c>
      <c r="E77" s="7">
        <f>D77/C77*100</f>
        <v>98.349899164505899</v>
      </c>
      <c r="F77" s="57"/>
    </row>
    <row r="78" spans="1:6" ht="30" x14ac:dyDescent="0.25">
      <c r="A78" s="1">
        <v>71</v>
      </c>
      <c r="B78" s="3" t="s">
        <v>92</v>
      </c>
      <c r="C78" s="8"/>
      <c r="D78" s="8"/>
      <c r="E78" s="8"/>
      <c r="F78" s="8"/>
    </row>
    <row r="79" spans="1:6" x14ac:dyDescent="0.25">
      <c r="A79" s="1">
        <v>72</v>
      </c>
      <c r="B79" s="3" t="s">
        <v>11</v>
      </c>
      <c r="C79" s="6">
        <v>5824.73</v>
      </c>
      <c r="D79" s="6">
        <v>5822.42</v>
      </c>
      <c r="E79" s="7">
        <f>D79/C79*100</f>
        <v>99.960341509391853</v>
      </c>
      <c r="F79" s="8"/>
    </row>
    <row r="80" spans="1:6" ht="30" x14ac:dyDescent="0.25">
      <c r="A80" s="1">
        <v>73</v>
      </c>
      <c r="B80" s="3" t="s">
        <v>93</v>
      </c>
      <c r="C80" s="8"/>
      <c r="D80" s="8"/>
      <c r="E80" s="8"/>
      <c r="F80" s="8"/>
    </row>
    <row r="81" spans="1:6" x14ac:dyDescent="0.25">
      <c r="A81" s="1">
        <v>74</v>
      </c>
      <c r="B81" s="3" t="s">
        <v>11</v>
      </c>
      <c r="C81" s="6">
        <v>1954.7</v>
      </c>
      <c r="D81" s="6">
        <v>1949.7</v>
      </c>
      <c r="E81" s="7">
        <f>D81/C81*100</f>
        <v>99.744206272062215</v>
      </c>
      <c r="F81" s="8"/>
    </row>
    <row r="82" spans="1:6" ht="45" x14ac:dyDescent="0.25">
      <c r="A82" s="1">
        <v>75</v>
      </c>
      <c r="B82" s="3" t="s">
        <v>94</v>
      </c>
      <c r="C82" s="8"/>
      <c r="D82" s="8"/>
      <c r="E82" s="8"/>
      <c r="F82" s="8"/>
    </row>
    <row r="83" spans="1:6" x14ac:dyDescent="0.25">
      <c r="A83" s="1">
        <v>76</v>
      </c>
      <c r="B83" s="3" t="s">
        <v>11</v>
      </c>
      <c r="C83" s="6">
        <v>575</v>
      </c>
      <c r="D83" s="6">
        <v>574.82000000000005</v>
      </c>
      <c r="E83" s="7">
        <f>D83/C83*100</f>
        <v>99.968695652173921</v>
      </c>
      <c r="F83" s="8"/>
    </row>
    <row r="84" spans="1:6" ht="135" x14ac:dyDescent="0.25">
      <c r="A84" s="1">
        <v>77</v>
      </c>
      <c r="B84" s="3" t="s">
        <v>95</v>
      </c>
      <c r="C84" s="8"/>
      <c r="D84" s="8"/>
      <c r="E84" s="8"/>
      <c r="F84" s="47" t="s">
        <v>133</v>
      </c>
    </row>
    <row r="85" spans="1:6" x14ac:dyDescent="0.25">
      <c r="A85" s="1">
        <v>78</v>
      </c>
      <c r="B85" s="3" t="s">
        <v>10</v>
      </c>
      <c r="C85" s="6">
        <v>0.3</v>
      </c>
      <c r="D85" s="6">
        <v>0.26910000000000001</v>
      </c>
      <c r="E85" s="7">
        <f>D85/C85*100</f>
        <v>89.7</v>
      </c>
      <c r="F85" s="8"/>
    </row>
    <row r="86" spans="1:6" ht="94.5" customHeight="1" x14ac:dyDescent="0.25">
      <c r="A86" s="1">
        <v>79</v>
      </c>
      <c r="B86" s="3" t="s">
        <v>105</v>
      </c>
      <c r="C86" s="6"/>
      <c r="D86" s="6"/>
      <c r="E86" s="7"/>
      <c r="F86" s="8"/>
    </row>
    <row r="87" spans="1:6" x14ac:dyDescent="0.25">
      <c r="A87" s="1">
        <v>80</v>
      </c>
      <c r="B87" s="3" t="s">
        <v>10</v>
      </c>
      <c r="C87" s="6">
        <v>0</v>
      </c>
      <c r="D87" s="6">
        <v>0</v>
      </c>
      <c r="E87" s="7">
        <v>0</v>
      </c>
      <c r="F87" s="8"/>
    </row>
    <row r="88" spans="1:6" ht="180" x14ac:dyDescent="0.25">
      <c r="A88" s="1">
        <v>81</v>
      </c>
      <c r="B88" s="3" t="s">
        <v>112</v>
      </c>
      <c r="C88" s="6"/>
      <c r="D88" s="6"/>
      <c r="E88" s="7"/>
      <c r="F88" s="8"/>
    </row>
    <row r="89" spans="1:6" x14ac:dyDescent="0.25">
      <c r="A89" s="1">
        <v>82</v>
      </c>
      <c r="B89" s="3" t="s">
        <v>9</v>
      </c>
      <c r="C89" s="6">
        <v>109.5</v>
      </c>
      <c r="D89" s="6">
        <v>109.5</v>
      </c>
      <c r="E89" s="7">
        <f>D89/C89*100</f>
        <v>100</v>
      </c>
      <c r="F89" s="8"/>
    </row>
    <row r="90" spans="1:6" ht="28.5" customHeight="1" x14ac:dyDescent="0.25">
      <c r="A90" s="1">
        <v>83</v>
      </c>
      <c r="B90" s="60" t="s">
        <v>21</v>
      </c>
      <c r="C90" s="73"/>
      <c r="D90" s="73"/>
      <c r="E90" s="73"/>
      <c r="F90" s="74"/>
    </row>
    <row r="91" spans="1:6" ht="16.5" customHeight="1" x14ac:dyDescent="0.25">
      <c r="A91" s="1">
        <v>84</v>
      </c>
      <c r="B91" s="2" t="s">
        <v>22</v>
      </c>
      <c r="C91" s="12">
        <f>C92+C93+C94+C95</f>
        <v>103099.45</v>
      </c>
      <c r="D91" s="12">
        <f>D92+D93+D94+D95</f>
        <v>103099.45</v>
      </c>
      <c r="E91" s="9">
        <f>D91/C91*100</f>
        <v>100</v>
      </c>
      <c r="F91" s="29"/>
    </row>
    <row r="92" spans="1:6" ht="16.5" customHeight="1" x14ac:dyDescent="0.25">
      <c r="A92" s="1">
        <v>85</v>
      </c>
      <c r="B92" s="1" t="s">
        <v>16</v>
      </c>
      <c r="C92" s="29"/>
      <c r="D92" s="29"/>
      <c r="E92" s="29"/>
      <c r="F92" s="29"/>
    </row>
    <row r="93" spans="1:6" ht="16.5" customHeight="1" x14ac:dyDescent="0.25">
      <c r="A93" s="1">
        <v>86</v>
      </c>
      <c r="B93" s="1" t="s">
        <v>10</v>
      </c>
      <c r="C93" s="29"/>
      <c r="D93" s="29"/>
      <c r="E93" s="29"/>
      <c r="F93" s="29"/>
    </row>
    <row r="94" spans="1:6" ht="16.5" customHeight="1" x14ac:dyDescent="0.25">
      <c r="A94" s="1">
        <v>87</v>
      </c>
      <c r="B94" s="1" t="s">
        <v>11</v>
      </c>
      <c r="C94" s="13">
        <f>C102+C104</f>
        <v>103099.45</v>
      </c>
      <c r="D94" s="13">
        <f>D102+D104</f>
        <v>103099.45</v>
      </c>
      <c r="E94" s="7">
        <f>D94/C94*100</f>
        <v>100</v>
      </c>
      <c r="F94" s="29"/>
    </row>
    <row r="95" spans="1:6" ht="16.5" customHeight="1" x14ac:dyDescent="0.25">
      <c r="A95" s="1">
        <v>88</v>
      </c>
      <c r="B95" s="1" t="s">
        <v>12</v>
      </c>
      <c r="C95" s="29"/>
      <c r="D95" s="29"/>
      <c r="E95" s="29"/>
      <c r="F95" s="29"/>
    </row>
    <row r="96" spans="1:6" ht="15.75" customHeight="1" x14ac:dyDescent="0.25">
      <c r="A96" s="1">
        <v>89</v>
      </c>
      <c r="B96" s="2" t="s">
        <v>18</v>
      </c>
      <c r="C96" s="12">
        <f>C102+C104</f>
        <v>103099.45</v>
      </c>
      <c r="D96" s="12">
        <f>D102+D104</f>
        <v>103099.45</v>
      </c>
      <c r="E96" s="9">
        <f>D96/C96*100</f>
        <v>100</v>
      </c>
      <c r="F96" s="29"/>
    </row>
    <row r="97" spans="1:6" ht="15.75" customHeight="1" x14ac:dyDescent="0.25">
      <c r="A97" s="1">
        <v>90</v>
      </c>
      <c r="B97" s="1" t="s">
        <v>16</v>
      </c>
      <c r="C97" s="13"/>
      <c r="D97" s="13"/>
      <c r="E97" s="7"/>
      <c r="F97" s="14"/>
    </row>
    <row r="98" spans="1:6" ht="15.75" customHeight="1" x14ac:dyDescent="0.25">
      <c r="A98" s="1">
        <v>91</v>
      </c>
      <c r="B98" s="1" t="s">
        <v>10</v>
      </c>
      <c r="C98" s="13"/>
      <c r="D98" s="13"/>
      <c r="E98" s="7"/>
      <c r="F98" s="14"/>
    </row>
    <row r="99" spans="1:6" ht="15.75" customHeight="1" x14ac:dyDescent="0.25">
      <c r="A99" s="1">
        <v>92</v>
      </c>
      <c r="B99" s="1" t="s">
        <v>11</v>
      </c>
      <c r="C99" s="13">
        <f>C102+C104</f>
        <v>103099.45</v>
      </c>
      <c r="D99" s="13">
        <f>D102+D104</f>
        <v>103099.45</v>
      </c>
      <c r="E99" s="7">
        <f>D99/C99*100</f>
        <v>100</v>
      </c>
      <c r="F99" s="14"/>
    </row>
    <row r="100" spans="1:6" ht="15.75" customHeight="1" x14ac:dyDescent="0.25">
      <c r="A100" s="1">
        <v>93</v>
      </c>
      <c r="B100" s="1" t="s">
        <v>12</v>
      </c>
      <c r="C100" s="13"/>
      <c r="D100" s="13"/>
      <c r="E100" s="7"/>
      <c r="F100" s="14"/>
    </row>
    <row r="101" spans="1:6" ht="50.25" customHeight="1" x14ac:dyDescent="0.25">
      <c r="A101" s="1">
        <v>94</v>
      </c>
      <c r="B101" s="3" t="s">
        <v>52</v>
      </c>
      <c r="C101" s="8"/>
      <c r="D101" s="8"/>
      <c r="E101" s="8"/>
      <c r="F101" s="3"/>
    </row>
    <row r="102" spans="1:6" x14ac:dyDescent="0.25">
      <c r="A102" s="1">
        <v>95</v>
      </c>
      <c r="B102" s="3" t="s">
        <v>11</v>
      </c>
      <c r="C102" s="6">
        <v>599.45000000000005</v>
      </c>
      <c r="D102" s="6">
        <v>599.45000000000005</v>
      </c>
      <c r="E102" s="7">
        <f>D102/C102*100</f>
        <v>100</v>
      </c>
      <c r="F102" s="29"/>
    </row>
    <row r="103" spans="1:6" ht="60" x14ac:dyDescent="0.25">
      <c r="A103" s="1">
        <v>96</v>
      </c>
      <c r="B103" s="3" t="s">
        <v>53</v>
      </c>
      <c r="C103" s="8"/>
      <c r="D103" s="8"/>
      <c r="E103" s="8"/>
      <c r="F103" s="8"/>
    </row>
    <row r="104" spans="1:6" x14ac:dyDescent="0.25">
      <c r="A104" s="1">
        <v>97</v>
      </c>
      <c r="B104" s="3" t="s">
        <v>11</v>
      </c>
      <c r="C104" s="6">
        <v>102500</v>
      </c>
      <c r="D104" s="6">
        <v>102500</v>
      </c>
      <c r="E104" s="7">
        <f>D104/C104*100</f>
        <v>100</v>
      </c>
      <c r="F104" s="8"/>
    </row>
    <row r="105" spans="1:6" x14ac:dyDescent="0.25">
      <c r="A105" s="79">
        <v>98</v>
      </c>
      <c r="B105" s="68" t="s">
        <v>23</v>
      </c>
      <c r="C105" s="69"/>
      <c r="D105" s="69"/>
      <c r="E105" s="69"/>
      <c r="F105" s="69"/>
    </row>
    <row r="106" spans="1:6" x14ac:dyDescent="0.25">
      <c r="A106" s="80"/>
      <c r="B106" s="70"/>
      <c r="C106" s="70"/>
      <c r="D106" s="70"/>
      <c r="E106" s="70"/>
      <c r="F106" s="70"/>
    </row>
    <row r="107" spans="1:6" x14ac:dyDescent="0.25">
      <c r="A107" s="81"/>
      <c r="B107" s="70"/>
      <c r="C107" s="70"/>
      <c r="D107" s="70"/>
      <c r="E107" s="70"/>
      <c r="F107" s="70"/>
    </row>
    <row r="108" spans="1:6" x14ac:dyDescent="0.25">
      <c r="A108" s="8">
        <v>99</v>
      </c>
      <c r="B108" s="2" t="s">
        <v>24</v>
      </c>
      <c r="C108" s="9">
        <f>C109+C110+C111+C112</f>
        <v>13346.16</v>
      </c>
      <c r="D108" s="9">
        <f>D109+D110+D111+D112</f>
        <v>13152.96</v>
      </c>
      <c r="E108" s="9">
        <f>D108/C108*100</f>
        <v>98.552392598320409</v>
      </c>
      <c r="F108" s="8"/>
    </row>
    <row r="109" spans="1:6" x14ac:dyDescent="0.25">
      <c r="A109" s="8">
        <v>100</v>
      </c>
      <c r="B109" s="1" t="s">
        <v>16</v>
      </c>
      <c r="C109" s="6"/>
      <c r="D109" s="6"/>
      <c r="E109" s="6"/>
      <c r="F109" s="8"/>
    </row>
    <row r="110" spans="1:6" x14ac:dyDescent="0.25">
      <c r="A110" s="8">
        <v>101</v>
      </c>
      <c r="B110" s="1" t="s">
        <v>10</v>
      </c>
      <c r="C110" s="6"/>
      <c r="D110" s="6"/>
      <c r="E110" s="6"/>
      <c r="F110" s="8"/>
    </row>
    <row r="111" spans="1:6" x14ac:dyDescent="0.25">
      <c r="A111" s="8">
        <v>102</v>
      </c>
      <c r="B111" s="1" t="s">
        <v>11</v>
      </c>
      <c r="C111" s="6">
        <f>C119+C121</f>
        <v>13346.16</v>
      </c>
      <c r="D111" s="6">
        <f>D119+D121</f>
        <v>13152.96</v>
      </c>
      <c r="E111" s="7">
        <f>D111/C111*100</f>
        <v>98.552392598320409</v>
      </c>
      <c r="F111" s="8"/>
    </row>
    <row r="112" spans="1:6" x14ac:dyDescent="0.25">
      <c r="A112" s="8">
        <v>103</v>
      </c>
      <c r="B112" s="1" t="s">
        <v>12</v>
      </c>
      <c r="C112" s="6"/>
      <c r="D112" s="6"/>
      <c r="E112" s="6"/>
      <c r="F112" s="8"/>
    </row>
    <row r="113" spans="1:6" x14ac:dyDescent="0.25">
      <c r="A113" s="8">
        <v>104</v>
      </c>
      <c r="B113" s="2" t="s">
        <v>18</v>
      </c>
      <c r="C113" s="15">
        <f>C119+C121</f>
        <v>13346.16</v>
      </c>
      <c r="D113" s="15">
        <f>D119+D121</f>
        <v>13152.96</v>
      </c>
      <c r="E113" s="9">
        <f>D113/C113*100</f>
        <v>98.552392598320409</v>
      </c>
      <c r="F113" s="8"/>
    </row>
    <row r="114" spans="1:6" x14ac:dyDescent="0.25">
      <c r="A114" s="8">
        <v>105</v>
      </c>
      <c r="B114" s="1" t="s">
        <v>16</v>
      </c>
      <c r="C114" s="6"/>
      <c r="D114" s="6"/>
      <c r="E114" s="7"/>
      <c r="F114" s="8"/>
    </row>
    <row r="115" spans="1:6" x14ac:dyDescent="0.25">
      <c r="A115" s="8">
        <v>106</v>
      </c>
      <c r="B115" s="1" t="s">
        <v>10</v>
      </c>
      <c r="C115" s="6"/>
      <c r="D115" s="6"/>
      <c r="E115" s="7"/>
      <c r="F115" s="8"/>
    </row>
    <row r="116" spans="1:6" x14ac:dyDescent="0.25">
      <c r="A116" s="8">
        <v>107</v>
      </c>
      <c r="B116" s="1" t="s">
        <v>11</v>
      </c>
      <c r="C116" s="6">
        <f>C119+C121</f>
        <v>13346.16</v>
      </c>
      <c r="D116" s="6">
        <f>D119+D121</f>
        <v>13152.96</v>
      </c>
      <c r="E116" s="7">
        <f>D116/C116*100</f>
        <v>98.552392598320409</v>
      </c>
      <c r="F116" s="8"/>
    </row>
    <row r="117" spans="1:6" x14ac:dyDescent="0.25">
      <c r="A117" s="8">
        <v>108</v>
      </c>
      <c r="B117" s="1" t="s">
        <v>12</v>
      </c>
      <c r="C117" s="6"/>
      <c r="D117" s="6"/>
      <c r="E117" s="7"/>
      <c r="F117" s="8"/>
    </row>
    <row r="118" spans="1:6" ht="90" x14ac:dyDescent="0.25">
      <c r="A118" s="8">
        <v>109</v>
      </c>
      <c r="B118" s="3" t="s">
        <v>54</v>
      </c>
      <c r="C118" s="6"/>
      <c r="D118" s="6"/>
      <c r="E118" s="7"/>
      <c r="F118" s="3"/>
    </row>
    <row r="119" spans="1:6" x14ac:dyDescent="0.25">
      <c r="A119" s="8">
        <v>110</v>
      </c>
      <c r="B119" s="1" t="s">
        <v>11</v>
      </c>
      <c r="C119" s="6">
        <v>2261.12</v>
      </c>
      <c r="D119" s="6">
        <v>2193.6999999999998</v>
      </c>
      <c r="E119" s="7">
        <f>D119/C119*100</f>
        <v>97.01829181998302</v>
      </c>
      <c r="F119" s="8"/>
    </row>
    <row r="120" spans="1:6" ht="45" x14ac:dyDescent="0.25">
      <c r="A120" s="8">
        <v>111</v>
      </c>
      <c r="B120" s="3" t="s">
        <v>55</v>
      </c>
      <c r="C120" s="6"/>
      <c r="D120" s="6"/>
      <c r="E120" s="7"/>
      <c r="F120" s="8"/>
    </row>
    <row r="121" spans="1:6" x14ac:dyDescent="0.25">
      <c r="A121" s="8">
        <v>112</v>
      </c>
      <c r="B121" s="1" t="s">
        <v>11</v>
      </c>
      <c r="C121" s="6">
        <v>11085.04</v>
      </c>
      <c r="D121" s="6">
        <v>10959.26</v>
      </c>
      <c r="E121" s="7">
        <f>D121/C121*100</f>
        <v>98.865317581172462</v>
      </c>
      <c r="F121" s="8"/>
    </row>
    <row r="122" spans="1:6" x14ac:dyDescent="0.25">
      <c r="A122" s="8">
        <v>113</v>
      </c>
      <c r="B122" s="63" t="s">
        <v>25</v>
      </c>
      <c r="C122" s="64"/>
      <c r="D122" s="64"/>
      <c r="E122" s="64"/>
      <c r="F122" s="64"/>
    </row>
    <row r="123" spans="1:6" x14ac:dyDescent="0.25">
      <c r="A123" s="8">
        <v>114</v>
      </c>
      <c r="B123" s="2" t="s">
        <v>26</v>
      </c>
      <c r="C123" s="9">
        <f>C128+C141</f>
        <v>46396</v>
      </c>
      <c r="D123" s="9">
        <f>D128+D141</f>
        <v>2645.56</v>
      </c>
      <c r="E123" s="9">
        <f>D123/C123*100</f>
        <v>5.7021294939218894</v>
      </c>
      <c r="F123" s="48" t="s">
        <v>128</v>
      </c>
    </row>
    <row r="124" spans="1:6" x14ac:dyDescent="0.25">
      <c r="A124" s="8">
        <v>115</v>
      </c>
      <c r="B124" s="1" t="s">
        <v>16</v>
      </c>
      <c r="C124" s="8"/>
      <c r="D124" s="8"/>
      <c r="E124" s="8"/>
      <c r="F124" s="49"/>
    </row>
    <row r="125" spans="1:6" x14ac:dyDescent="0.25">
      <c r="A125" s="8">
        <v>116</v>
      </c>
      <c r="B125" s="1" t="s">
        <v>10</v>
      </c>
      <c r="C125" s="7">
        <f>C129</f>
        <v>0</v>
      </c>
      <c r="D125" s="7">
        <f>D129</f>
        <v>0</v>
      </c>
      <c r="E125" s="7" t="e">
        <f>D125/C125*100</f>
        <v>#DIV/0!</v>
      </c>
      <c r="F125" s="49"/>
    </row>
    <row r="126" spans="1:6" x14ac:dyDescent="0.25">
      <c r="A126" s="8">
        <v>117</v>
      </c>
      <c r="B126" s="1" t="s">
        <v>11</v>
      </c>
      <c r="C126" s="7">
        <f>C130+C144</f>
        <v>46396</v>
      </c>
      <c r="D126" s="7">
        <f>D130+D144</f>
        <v>2645.56</v>
      </c>
      <c r="E126" s="7">
        <f>D126/C126*100</f>
        <v>5.7021294939218894</v>
      </c>
      <c r="F126" s="49"/>
    </row>
    <row r="127" spans="1:6" x14ac:dyDescent="0.25">
      <c r="A127" s="8">
        <v>118</v>
      </c>
      <c r="B127" s="1" t="s">
        <v>12</v>
      </c>
      <c r="C127" s="8"/>
      <c r="D127" s="8"/>
      <c r="E127" s="8"/>
      <c r="F127" s="49"/>
    </row>
    <row r="128" spans="1:6" x14ac:dyDescent="0.25">
      <c r="A128" s="8">
        <v>119</v>
      </c>
      <c r="B128" s="2" t="s">
        <v>27</v>
      </c>
      <c r="C128" s="9">
        <f>C129+C130</f>
        <v>43750.44</v>
      </c>
      <c r="D128" s="9">
        <f>D129+D130</f>
        <v>0</v>
      </c>
      <c r="E128" s="9">
        <f>D128/C128*100</f>
        <v>0</v>
      </c>
      <c r="F128" s="49"/>
    </row>
    <row r="129" spans="1:6" x14ac:dyDescent="0.25">
      <c r="A129" s="8">
        <v>120</v>
      </c>
      <c r="B129" s="4" t="s">
        <v>10</v>
      </c>
      <c r="C129" s="7">
        <f>C136+C138</f>
        <v>0</v>
      </c>
      <c r="D129" s="7">
        <f>D136+D138</f>
        <v>0</v>
      </c>
      <c r="E129" s="7" t="e">
        <f>D129/C129*100</f>
        <v>#DIV/0!</v>
      </c>
      <c r="F129" s="49"/>
    </row>
    <row r="130" spans="1:6" x14ac:dyDescent="0.25">
      <c r="A130" s="8">
        <v>121</v>
      </c>
      <c r="B130" s="1" t="s">
        <v>11</v>
      </c>
      <c r="C130" s="7">
        <f>C132+C134+C140</f>
        <v>43750.44</v>
      </c>
      <c r="D130" s="7">
        <f>D132+D134+D140</f>
        <v>0</v>
      </c>
      <c r="E130" s="7">
        <f>D130/C130*100</f>
        <v>0</v>
      </c>
      <c r="F130" s="49"/>
    </row>
    <row r="131" spans="1:6" ht="46.5" customHeight="1" x14ac:dyDescent="0.25">
      <c r="A131" s="8">
        <v>122</v>
      </c>
      <c r="B131" s="3" t="s">
        <v>56</v>
      </c>
      <c r="C131" s="6"/>
      <c r="D131" s="6"/>
      <c r="E131" s="7"/>
      <c r="F131" s="49"/>
    </row>
    <row r="132" spans="1:6" x14ac:dyDescent="0.25">
      <c r="A132" s="8">
        <v>123</v>
      </c>
      <c r="B132" s="1" t="s">
        <v>11</v>
      </c>
      <c r="C132" s="20">
        <v>0</v>
      </c>
      <c r="D132" s="20">
        <v>0</v>
      </c>
      <c r="E132" s="21">
        <v>0</v>
      </c>
      <c r="F132" s="49"/>
    </row>
    <row r="133" spans="1:6" ht="30" x14ac:dyDescent="0.25">
      <c r="A133" s="8">
        <v>124</v>
      </c>
      <c r="B133" s="3" t="s">
        <v>57</v>
      </c>
      <c r="C133" s="6"/>
      <c r="D133" s="6"/>
      <c r="E133" s="7"/>
      <c r="F133" s="49"/>
    </row>
    <row r="134" spans="1:6" x14ac:dyDescent="0.25">
      <c r="A134" s="8">
        <v>125</v>
      </c>
      <c r="B134" s="1" t="s">
        <v>11</v>
      </c>
      <c r="C134" s="6">
        <v>43750.44</v>
      </c>
      <c r="D134" s="6">
        <v>0</v>
      </c>
      <c r="E134" s="7">
        <f>D134/C134*100</f>
        <v>0</v>
      </c>
      <c r="F134" s="49"/>
    </row>
    <row r="135" spans="1:6" ht="121.5" customHeight="1" x14ac:dyDescent="0.25">
      <c r="A135" s="8">
        <v>126</v>
      </c>
      <c r="B135" s="3" t="s">
        <v>88</v>
      </c>
      <c r="C135" s="6"/>
      <c r="D135" s="6"/>
      <c r="E135" s="7"/>
      <c r="F135" s="49"/>
    </row>
    <row r="136" spans="1:6" x14ac:dyDescent="0.25">
      <c r="A136" s="8">
        <v>127</v>
      </c>
      <c r="B136" s="1" t="s">
        <v>10</v>
      </c>
      <c r="C136" s="6">
        <v>0</v>
      </c>
      <c r="D136" s="6">
        <v>0</v>
      </c>
      <c r="E136" s="7">
        <v>0</v>
      </c>
      <c r="F136" s="49"/>
    </row>
    <row r="137" spans="1:6" ht="77.25" customHeight="1" x14ac:dyDescent="0.25">
      <c r="A137" s="8">
        <v>128</v>
      </c>
      <c r="B137" s="3" t="s">
        <v>89</v>
      </c>
      <c r="C137" s="6"/>
      <c r="D137" s="6"/>
      <c r="E137" s="7"/>
      <c r="F137" s="49"/>
    </row>
    <row r="138" spans="1:6" x14ac:dyDescent="0.25">
      <c r="A138" s="8">
        <v>129</v>
      </c>
      <c r="B138" s="1" t="s">
        <v>10</v>
      </c>
      <c r="C138" s="6">
        <v>0</v>
      </c>
      <c r="D138" s="6">
        <v>0</v>
      </c>
      <c r="E138" s="7">
        <v>0</v>
      </c>
      <c r="F138" s="49"/>
    </row>
    <row r="139" spans="1:6" ht="77.25" customHeight="1" x14ac:dyDescent="0.25">
      <c r="A139" s="8">
        <v>130</v>
      </c>
      <c r="B139" s="3" t="s">
        <v>89</v>
      </c>
      <c r="C139" s="6"/>
      <c r="D139" s="6"/>
      <c r="E139" s="7"/>
      <c r="F139" s="49"/>
    </row>
    <row r="140" spans="1:6" x14ac:dyDescent="0.25">
      <c r="A140" s="8">
        <v>131</v>
      </c>
      <c r="B140" s="1" t="s">
        <v>11</v>
      </c>
      <c r="C140" s="6">
        <v>0</v>
      </c>
      <c r="D140" s="6">
        <v>0</v>
      </c>
      <c r="E140" s="7">
        <v>0</v>
      </c>
      <c r="F140" s="50"/>
    </row>
    <row r="141" spans="1:6" x14ac:dyDescent="0.25">
      <c r="A141" s="8">
        <v>132</v>
      </c>
      <c r="B141" s="2" t="s">
        <v>18</v>
      </c>
      <c r="C141" s="7">
        <f>C147</f>
        <v>2645.56</v>
      </c>
      <c r="D141" s="7">
        <f>D147</f>
        <v>2645.56</v>
      </c>
      <c r="E141" s="7">
        <f>D141/C141*100</f>
        <v>100</v>
      </c>
      <c r="F141" s="8"/>
    </row>
    <row r="142" spans="1:6" x14ac:dyDescent="0.25">
      <c r="A142" s="8">
        <v>133</v>
      </c>
      <c r="B142" s="1" t="s">
        <v>16</v>
      </c>
      <c r="C142" s="8"/>
      <c r="D142" s="8"/>
      <c r="E142" s="8"/>
      <c r="F142" s="8"/>
    </row>
    <row r="143" spans="1:6" x14ac:dyDescent="0.25">
      <c r="A143" s="8">
        <v>134</v>
      </c>
      <c r="B143" s="1" t="s">
        <v>10</v>
      </c>
      <c r="C143" s="8"/>
      <c r="D143" s="8"/>
      <c r="E143" s="8"/>
      <c r="F143" s="8"/>
    </row>
    <row r="144" spans="1:6" x14ac:dyDescent="0.25">
      <c r="A144" s="8">
        <v>135</v>
      </c>
      <c r="B144" s="1" t="s">
        <v>11</v>
      </c>
      <c r="C144" s="7">
        <f>C147</f>
        <v>2645.56</v>
      </c>
      <c r="D144" s="7">
        <f>D147</f>
        <v>2645.56</v>
      </c>
      <c r="E144" s="7">
        <f>D144/C144*100</f>
        <v>100</v>
      </c>
      <c r="F144" s="8"/>
    </row>
    <row r="145" spans="1:6" x14ac:dyDescent="0.25">
      <c r="A145" s="8">
        <v>136</v>
      </c>
      <c r="B145" s="1" t="s">
        <v>12</v>
      </c>
      <c r="C145" s="8"/>
      <c r="D145" s="8"/>
      <c r="E145" s="8"/>
      <c r="F145" s="8"/>
    </row>
    <row r="146" spans="1:6" ht="35.25" customHeight="1" x14ac:dyDescent="0.25">
      <c r="A146" s="8">
        <v>137</v>
      </c>
      <c r="B146" s="3" t="s">
        <v>116</v>
      </c>
      <c r="C146" s="8"/>
      <c r="D146" s="8"/>
      <c r="E146" s="8"/>
      <c r="F146" s="3"/>
    </row>
    <row r="147" spans="1:6" x14ac:dyDescent="0.25">
      <c r="A147" s="8">
        <v>138</v>
      </c>
      <c r="B147" s="1" t="s">
        <v>11</v>
      </c>
      <c r="C147" s="20">
        <v>2645.56</v>
      </c>
      <c r="D147" s="20">
        <v>2645.56</v>
      </c>
      <c r="E147" s="21">
        <f>D147/C147*100</f>
        <v>100</v>
      </c>
      <c r="F147" s="8"/>
    </row>
    <row r="148" spans="1:6" x14ac:dyDescent="0.25">
      <c r="A148" s="8">
        <v>139</v>
      </c>
      <c r="B148" s="63" t="s">
        <v>28</v>
      </c>
      <c r="C148" s="64"/>
      <c r="D148" s="64"/>
      <c r="E148" s="64"/>
      <c r="F148" s="64"/>
    </row>
    <row r="149" spans="1:6" x14ac:dyDescent="0.25">
      <c r="A149" s="8">
        <v>140</v>
      </c>
      <c r="B149" s="2" t="s">
        <v>29</v>
      </c>
      <c r="C149" s="9">
        <f>C150+C151+C152+C153</f>
        <v>43756.41</v>
      </c>
      <c r="D149" s="9">
        <f>D150+D151+D152+D153</f>
        <v>35463.830010000005</v>
      </c>
      <c r="E149" s="9">
        <f>D149/C149*100</f>
        <v>81.048308145023782</v>
      </c>
      <c r="F149" s="8"/>
    </row>
    <row r="150" spans="1:6" x14ac:dyDescent="0.25">
      <c r="A150" s="8">
        <v>141</v>
      </c>
      <c r="B150" s="1" t="s">
        <v>16</v>
      </c>
      <c r="C150" s="8"/>
      <c r="D150" s="8"/>
      <c r="E150" s="8"/>
      <c r="F150" s="8"/>
    </row>
    <row r="151" spans="1:6" x14ac:dyDescent="0.25">
      <c r="A151" s="8">
        <v>142</v>
      </c>
      <c r="B151" s="1" t="s">
        <v>10</v>
      </c>
      <c r="C151" s="7">
        <v>0</v>
      </c>
      <c r="D151" s="7">
        <v>0</v>
      </c>
      <c r="E151" s="7">
        <v>0</v>
      </c>
      <c r="F151" s="8"/>
    </row>
    <row r="152" spans="1:6" x14ac:dyDescent="0.25">
      <c r="A152" s="8">
        <v>143</v>
      </c>
      <c r="B152" s="1" t="s">
        <v>11</v>
      </c>
      <c r="C152" s="7">
        <f>C160+C162+C164</f>
        <v>43756.41</v>
      </c>
      <c r="D152" s="7">
        <f>D160+D162+D164</f>
        <v>35463.830010000005</v>
      </c>
      <c r="E152" s="7">
        <f>D152/C152*100</f>
        <v>81.048308145023782</v>
      </c>
      <c r="F152" s="8"/>
    </row>
    <row r="153" spans="1:6" x14ac:dyDescent="0.25">
      <c r="A153" s="8">
        <v>144</v>
      </c>
      <c r="B153" s="1" t="s">
        <v>12</v>
      </c>
      <c r="C153" s="8"/>
      <c r="D153" s="8"/>
      <c r="E153" s="8"/>
      <c r="F153" s="8"/>
    </row>
    <row r="154" spans="1:6" x14ac:dyDescent="0.25">
      <c r="A154" s="8">
        <v>145</v>
      </c>
      <c r="B154" s="2" t="s">
        <v>18</v>
      </c>
      <c r="C154" s="9">
        <f>C160+C162+C164</f>
        <v>43756.41</v>
      </c>
      <c r="D154" s="9">
        <f>D160+D162+D164</f>
        <v>35463.830010000005</v>
      </c>
      <c r="E154" s="9">
        <f>D154/C154*100</f>
        <v>81.048308145023782</v>
      </c>
      <c r="F154" s="8"/>
    </row>
    <row r="155" spans="1:6" x14ac:dyDescent="0.25">
      <c r="A155" s="8">
        <v>146</v>
      </c>
      <c r="B155" s="1" t="s">
        <v>16</v>
      </c>
      <c r="C155" s="8"/>
      <c r="D155" s="8"/>
      <c r="E155" s="8"/>
      <c r="F155" s="8"/>
    </row>
    <row r="156" spans="1:6" x14ac:dyDescent="0.25">
      <c r="A156" s="8">
        <v>147</v>
      </c>
      <c r="B156" s="1" t="s">
        <v>10</v>
      </c>
      <c r="C156" s="7">
        <f>C159+C161</f>
        <v>0</v>
      </c>
      <c r="D156" s="7">
        <f>D159+D161</f>
        <v>0</v>
      </c>
      <c r="E156" s="7">
        <v>0</v>
      </c>
      <c r="F156" s="8"/>
    </row>
    <row r="157" spans="1:6" x14ac:dyDescent="0.25">
      <c r="A157" s="8">
        <v>148</v>
      </c>
      <c r="B157" s="1" t="s">
        <v>11</v>
      </c>
      <c r="C157" s="7">
        <f>C160+C162+C164</f>
        <v>43756.41</v>
      </c>
      <c r="D157" s="7">
        <f>D160+D162+D164</f>
        <v>35463.830010000005</v>
      </c>
      <c r="E157" s="7">
        <f>D157/C157*100</f>
        <v>81.048308145023782</v>
      </c>
      <c r="F157" s="8"/>
    </row>
    <row r="158" spans="1:6" x14ac:dyDescent="0.25">
      <c r="A158" s="8">
        <v>149</v>
      </c>
      <c r="B158" s="1" t="s">
        <v>12</v>
      </c>
      <c r="C158" s="8"/>
      <c r="D158" s="8"/>
      <c r="E158" s="8"/>
      <c r="F158" s="8"/>
    </row>
    <row r="159" spans="1:6" ht="90" x14ac:dyDescent="0.25">
      <c r="A159" s="8">
        <v>150</v>
      </c>
      <c r="B159" s="3" t="s">
        <v>58</v>
      </c>
      <c r="C159" s="8"/>
      <c r="D159" s="8"/>
      <c r="E159" s="8"/>
      <c r="F159" s="3"/>
    </row>
    <row r="160" spans="1:6" x14ac:dyDescent="0.25">
      <c r="A160" s="8">
        <v>151</v>
      </c>
      <c r="B160" s="1" t="s">
        <v>11</v>
      </c>
      <c r="C160" s="6">
        <v>687.5</v>
      </c>
      <c r="D160" s="6">
        <v>687.5</v>
      </c>
      <c r="E160" s="7">
        <f>D160/C160*100</f>
        <v>100</v>
      </c>
      <c r="F160" s="8"/>
    </row>
    <row r="161" spans="1:6" ht="60" x14ac:dyDescent="0.25">
      <c r="A161" s="8">
        <v>152</v>
      </c>
      <c r="B161" s="3" t="s">
        <v>59</v>
      </c>
      <c r="C161" s="8"/>
      <c r="D161" s="8"/>
      <c r="E161" s="8"/>
      <c r="F161" s="8"/>
    </row>
    <row r="162" spans="1:6" x14ac:dyDescent="0.25">
      <c r="A162" s="8">
        <v>153</v>
      </c>
      <c r="B162" s="1" t="s">
        <v>11</v>
      </c>
      <c r="C162" s="6">
        <v>20544.86</v>
      </c>
      <c r="D162" s="6">
        <v>19964.615860000002</v>
      </c>
      <c r="E162" s="7">
        <f>D162/C162*100</f>
        <v>97.175721129275161</v>
      </c>
      <c r="F162" s="8"/>
    </row>
    <row r="163" spans="1:6" ht="35.25" customHeight="1" x14ac:dyDescent="0.25">
      <c r="A163" s="8">
        <v>154</v>
      </c>
      <c r="B163" s="3" t="s">
        <v>106</v>
      </c>
      <c r="C163" s="6"/>
      <c r="D163" s="6"/>
      <c r="E163" s="7"/>
      <c r="F163" s="51" t="s">
        <v>129</v>
      </c>
    </row>
    <row r="164" spans="1:6" ht="116.25" customHeight="1" x14ac:dyDescent="0.25">
      <c r="A164" s="8">
        <v>155</v>
      </c>
      <c r="B164" s="1" t="s">
        <v>11</v>
      </c>
      <c r="C164" s="25">
        <v>22524.05</v>
      </c>
      <c r="D164" s="6">
        <v>14811.71415</v>
      </c>
      <c r="E164" s="7">
        <f>D164/C164*100</f>
        <v>65.759551013250288</v>
      </c>
      <c r="F164" s="52"/>
    </row>
    <row r="165" spans="1:6" ht="28.5" customHeight="1" x14ac:dyDescent="0.25">
      <c r="A165" s="8">
        <v>156</v>
      </c>
      <c r="B165" s="60" t="s">
        <v>30</v>
      </c>
      <c r="C165" s="61"/>
      <c r="D165" s="61"/>
      <c r="E165" s="61"/>
      <c r="F165" s="62"/>
    </row>
    <row r="166" spans="1:6" x14ac:dyDescent="0.25">
      <c r="A166" s="8">
        <v>157</v>
      </c>
      <c r="B166" s="2" t="s">
        <v>31</v>
      </c>
      <c r="C166" s="9">
        <f>C167+C168+C169+C170</f>
        <v>10816.06</v>
      </c>
      <c r="D166" s="9">
        <f>D167+D168+D169+D170</f>
        <v>10816.06727</v>
      </c>
      <c r="E166" s="9">
        <f>D166/C166*100</f>
        <v>100.00006721486383</v>
      </c>
      <c r="F166" s="8"/>
    </row>
    <row r="167" spans="1:6" x14ac:dyDescent="0.25">
      <c r="A167" s="8">
        <v>158</v>
      </c>
      <c r="B167" s="1" t="s">
        <v>16</v>
      </c>
      <c r="C167" s="7">
        <f>C172</f>
        <v>0</v>
      </c>
      <c r="D167" s="7">
        <f>D172</f>
        <v>0</v>
      </c>
      <c r="E167" s="7">
        <v>0</v>
      </c>
      <c r="F167" s="8"/>
    </row>
    <row r="168" spans="1:6" x14ac:dyDescent="0.25">
      <c r="A168" s="8">
        <v>159</v>
      </c>
      <c r="B168" s="1" t="s">
        <v>10</v>
      </c>
      <c r="C168" s="7">
        <f>C173</f>
        <v>0</v>
      </c>
      <c r="D168" s="7">
        <f>D173</f>
        <v>0</v>
      </c>
      <c r="E168" s="7">
        <v>0</v>
      </c>
      <c r="F168" s="8"/>
    </row>
    <row r="169" spans="1:6" x14ac:dyDescent="0.25">
      <c r="A169" s="8">
        <v>160</v>
      </c>
      <c r="B169" s="1" t="s">
        <v>11</v>
      </c>
      <c r="C169" s="7">
        <f>C174+C182</f>
        <v>10816.06</v>
      </c>
      <c r="D169" s="7">
        <f>D182+D174</f>
        <v>10816.06727</v>
      </c>
      <c r="E169" s="7">
        <f>D169/C169*100</f>
        <v>100.00006721486383</v>
      </c>
      <c r="F169" s="8"/>
    </row>
    <row r="170" spans="1:6" x14ac:dyDescent="0.25">
      <c r="A170" s="8">
        <v>161</v>
      </c>
      <c r="B170" s="1" t="s">
        <v>12</v>
      </c>
      <c r="C170" s="8"/>
      <c r="D170" s="8"/>
      <c r="E170" s="8"/>
      <c r="F170" s="8"/>
    </row>
    <row r="171" spans="1:6" x14ac:dyDescent="0.25">
      <c r="A171" s="8">
        <v>162</v>
      </c>
      <c r="B171" s="2" t="s">
        <v>27</v>
      </c>
      <c r="C171" s="9">
        <f>C172+C173+C174</f>
        <v>0</v>
      </c>
      <c r="D171" s="9">
        <f>D172+D173+D174</f>
        <v>0</v>
      </c>
      <c r="E171" s="9" t="e">
        <f t="shared" ref="E171:E176" si="2">D171/C171*100</f>
        <v>#DIV/0!</v>
      </c>
      <c r="F171" s="8"/>
    </row>
    <row r="172" spans="1:6" x14ac:dyDescent="0.25">
      <c r="A172" s="8">
        <v>163</v>
      </c>
      <c r="B172" s="1" t="s">
        <v>16</v>
      </c>
      <c r="C172" s="8">
        <v>0</v>
      </c>
      <c r="D172" s="8">
        <v>0</v>
      </c>
      <c r="E172" s="7">
        <v>0</v>
      </c>
      <c r="F172" s="8"/>
    </row>
    <row r="173" spans="1:6" x14ac:dyDescent="0.25">
      <c r="A173" s="8">
        <v>164</v>
      </c>
      <c r="B173" s="4" t="s">
        <v>10</v>
      </c>
      <c r="C173" s="8">
        <v>0</v>
      </c>
      <c r="D173" s="8">
        <v>0</v>
      </c>
      <c r="E173" s="7">
        <v>0</v>
      </c>
      <c r="F173" s="8"/>
    </row>
    <row r="174" spans="1:6" x14ac:dyDescent="0.25">
      <c r="A174" s="8">
        <v>165</v>
      </c>
      <c r="B174" s="1" t="s">
        <v>11</v>
      </c>
      <c r="C174" s="7">
        <f>C176+C178</f>
        <v>0</v>
      </c>
      <c r="D174" s="7">
        <f>D176+D178</f>
        <v>0</v>
      </c>
      <c r="E174" s="7" t="e">
        <f t="shared" si="2"/>
        <v>#DIV/0!</v>
      </c>
      <c r="F174" s="8"/>
    </row>
    <row r="175" spans="1:6" ht="30" x14ac:dyDescent="0.25">
      <c r="A175" s="8">
        <v>166</v>
      </c>
      <c r="B175" s="3" t="s">
        <v>60</v>
      </c>
      <c r="C175" s="8"/>
      <c r="D175" s="8"/>
      <c r="E175" s="8"/>
      <c r="F175" s="8"/>
    </row>
    <row r="176" spans="1:6" x14ac:dyDescent="0.25">
      <c r="A176" s="8">
        <v>167</v>
      </c>
      <c r="B176" s="1" t="s">
        <v>11</v>
      </c>
      <c r="C176" s="21">
        <v>0</v>
      </c>
      <c r="D176" s="21">
        <v>0</v>
      </c>
      <c r="E176" s="7" t="e">
        <f t="shared" si="2"/>
        <v>#DIV/0!</v>
      </c>
      <c r="F176" s="8"/>
    </row>
    <row r="177" spans="1:6" ht="30" x14ac:dyDescent="0.25">
      <c r="A177" s="8">
        <v>168</v>
      </c>
      <c r="B177" s="5" t="s">
        <v>61</v>
      </c>
      <c r="C177" s="6"/>
      <c r="D177" s="6"/>
      <c r="E177" s="7"/>
      <c r="F177" s="3"/>
    </row>
    <row r="178" spans="1:6" x14ac:dyDescent="0.25">
      <c r="A178" s="8">
        <v>169</v>
      </c>
      <c r="B178" s="1" t="s">
        <v>11</v>
      </c>
      <c r="C178" s="20">
        <v>0</v>
      </c>
      <c r="D178" s="6">
        <v>0</v>
      </c>
      <c r="E178" s="7" t="e">
        <f>D178/C178*100</f>
        <v>#DIV/0!</v>
      </c>
      <c r="F178" s="8"/>
    </row>
    <row r="179" spans="1:6" x14ac:dyDescent="0.25">
      <c r="A179" s="8">
        <v>170</v>
      </c>
      <c r="B179" s="2" t="s">
        <v>18</v>
      </c>
      <c r="C179" s="9">
        <f>SUM(C180:C182)</f>
        <v>10816.06</v>
      </c>
      <c r="D179" s="9">
        <f>SUM(D180:D182)</f>
        <v>10816.06727</v>
      </c>
      <c r="E179" s="9">
        <f>D179/C179*100</f>
        <v>100.00006721486383</v>
      </c>
      <c r="F179" s="8"/>
    </row>
    <row r="180" spans="1:6" x14ac:dyDescent="0.25">
      <c r="A180" s="8">
        <v>171</v>
      </c>
      <c r="B180" s="1" t="s">
        <v>16</v>
      </c>
      <c r="C180" s="7">
        <v>0</v>
      </c>
      <c r="D180" s="7">
        <v>0</v>
      </c>
      <c r="E180" s="7">
        <v>0</v>
      </c>
      <c r="F180" s="8"/>
    </row>
    <row r="181" spans="1:6" x14ac:dyDescent="0.25">
      <c r="A181" s="8">
        <v>172</v>
      </c>
      <c r="B181" s="1" t="s">
        <v>10</v>
      </c>
      <c r="C181" s="7">
        <v>0</v>
      </c>
      <c r="D181" s="7">
        <v>0</v>
      </c>
      <c r="E181" s="7">
        <v>0</v>
      </c>
      <c r="F181" s="8"/>
    </row>
    <row r="182" spans="1:6" x14ac:dyDescent="0.25">
      <c r="A182" s="8">
        <v>173</v>
      </c>
      <c r="B182" s="1" t="s">
        <v>11</v>
      </c>
      <c r="C182" s="7">
        <f>C187+C189+C191+C193+C195+C197+C185+C199</f>
        <v>10816.06</v>
      </c>
      <c r="D182" s="7">
        <f>D187+D189+D191+D193+D195+D197+D185+D199</f>
        <v>10816.06727</v>
      </c>
      <c r="E182" s="7">
        <f>D182/C182*100</f>
        <v>100.00006721486383</v>
      </c>
      <c r="F182" s="8"/>
    </row>
    <row r="183" spans="1:6" x14ac:dyDescent="0.25">
      <c r="A183" s="8">
        <v>174</v>
      </c>
      <c r="B183" s="1" t="s">
        <v>12</v>
      </c>
      <c r="C183" s="8"/>
      <c r="D183" s="8"/>
      <c r="E183" s="8"/>
      <c r="F183" s="8"/>
    </row>
    <row r="184" spans="1:6" ht="30" x14ac:dyDescent="0.25">
      <c r="A184" s="8">
        <v>175</v>
      </c>
      <c r="B184" s="5" t="s">
        <v>61</v>
      </c>
      <c r="C184" s="8"/>
      <c r="D184" s="8"/>
      <c r="E184" s="8"/>
      <c r="F184" s="8"/>
    </row>
    <row r="185" spans="1:6" x14ac:dyDescent="0.25">
      <c r="A185" s="8">
        <v>176</v>
      </c>
      <c r="B185" s="1" t="s">
        <v>11</v>
      </c>
      <c r="C185" s="21">
        <v>0</v>
      </c>
      <c r="D185" s="7">
        <v>0</v>
      </c>
      <c r="E185" s="7">
        <v>0</v>
      </c>
      <c r="F185" s="8"/>
    </row>
    <row r="186" spans="1:6" ht="45" x14ac:dyDescent="0.25">
      <c r="A186" s="8">
        <v>177</v>
      </c>
      <c r="B186" s="3" t="s">
        <v>62</v>
      </c>
      <c r="C186" s="8"/>
      <c r="D186" s="8"/>
      <c r="E186" s="8"/>
      <c r="F186" s="3"/>
    </row>
    <row r="187" spans="1:6" x14ac:dyDescent="0.25">
      <c r="A187" s="8">
        <v>178</v>
      </c>
      <c r="B187" s="1" t="s">
        <v>11</v>
      </c>
      <c r="C187" s="6">
        <v>1299.42</v>
      </c>
      <c r="D187" s="6">
        <v>1299.4215999999999</v>
      </c>
      <c r="E187" s="7">
        <f>D187/C187*100</f>
        <v>100.00012313185881</v>
      </c>
      <c r="F187" s="8"/>
    </row>
    <row r="188" spans="1:6" ht="30" x14ac:dyDescent="0.25">
      <c r="A188" s="8">
        <v>179</v>
      </c>
      <c r="B188" s="3" t="s">
        <v>60</v>
      </c>
      <c r="C188" s="8"/>
      <c r="D188" s="8"/>
      <c r="E188" s="8"/>
      <c r="F188" s="3"/>
    </row>
    <row r="189" spans="1:6" x14ac:dyDescent="0.25">
      <c r="A189" s="8">
        <v>180</v>
      </c>
      <c r="B189" s="1" t="s">
        <v>11</v>
      </c>
      <c r="C189" s="20">
        <v>42.31</v>
      </c>
      <c r="D189" s="20">
        <v>42.314790000000002</v>
      </c>
      <c r="E189" s="7">
        <f>D189/C189*100</f>
        <v>100.01132120066178</v>
      </c>
      <c r="F189" s="8"/>
    </row>
    <row r="190" spans="1:6" ht="45" x14ac:dyDescent="0.25">
      <c r="A190" s="8">
        <v>181</v>
      </c>
      <c r="B190" s="3" t="s">
        <v>63</v>
      </c>
      <c r="C190" s="8"/>
      <c r="D190" s="8"/>
      <c r="E190" s="8"/>
      <c r="F190" s="3"/>
    </row>
    <row r="191" spans="1:6" x14ac:dyDescent="0.25">
      <c r="A191" s="8">
        <v>182</v>
      </c>
      <c r="B191" s="1" t="s">
        <v>11</v>
      </c>
      <c r="C191" s="6">
        <v>0</v>
      </c>
      <c r="D191" s="6">
        <v>0</v>
      </c>
      <c r="E191" s="7">
        <v>0</v>
      </c>
      <c r="F191" s="8"/>
    </row>
    <row r="192" spans="1:6" ht="45" x14ac:dyDescent="0.25">
      <c r="A192" s="8">
        <v>183</v>
      </c>
      <c r="B192" s="3" t="s">
        <v>64</v>
      </c>
      <c r="C192" s="8"/>
      <c r="D192" s="8"/>
      <c r="E192" s="8"/>
      <c r="F192" s="3"/>
    </row>
    <row r="193" spans="1:6" x14ac:dyDescent="0.25">
      <c r="A193" s="8">
        <v>184</v>
      </c>
      <c r="B193" s="1" t="s">
        <v>11</v>
      </c>
      <c r="C193" s="6">
        <v>46.95</v>
      </c>
      <c r="D193" s="6">
        <v>46.952590000000001</v>
      </c>
      <c r="E193" s="7">
        <f>D193/C193*100</f>
        <v>100.00551650692225</v>
      </c>
      <c r="F193" s="8"/>
    </row>
    <row r="194" spans="1:6" ht="30" x14ac:dyDescent="0.25">
      <c r="A194" s="8">
        <v>185</v>
      </c>
      <c r="B194" s="3" t="s">
        <v>65</v>
      </c>
      <c r="C194" s="8"/>
      <c r="D194" s="8"/>
      <c r="E194" s="8"/>
      <c r="F194" s="3"/>
    </row>
    <row r="195" spans="1:6" x14ac:dyDescent="0.25">
      <c r="A195" s="8">
        <v>186</v>
      </c>
      <c r="B195" s="1" t="s">
        <v>11</v>
      </c>
      <c r="C195" s="6">
        <v>471.46</v>
      </c>
      <c r="D195" s="6">
        <v>471.4597</v>
      </c>
      <c r="E195" s="7">
        <f>D195/C195*100</f>
        <v>99.999936367878504</v>
      </c>
      <c r="F195" s="8"/>
    </row>
    <row r="196" spans="1:6" ht="45" x14ac:dyDescent="0.25">
      <c r="A196" s="8">
        <v>187</v>
      </c>
      <c r="B196" s="5" t="s">
        <v>66</v>
      </c>
      <c r="C196" s="6"/>
      <c r="D196" s="6"/>
      <c r="E196" s="7"/>
      <c r="F196" s="8"/>
    </row>
    <row r="197" spans="1:6" x14ac:dyDescent="0.25">
      <c r="A197" s="8">
        <v>188</v>
      </c>
      <c r="B197" s="1" t="s">
        <v>11</v>
      </c>
      <c r="C197" s="6">
        <v>5409.45</v>
      </c>
      <c r="D197" s="6">
        <v>5409.44859</v>
      </c>
      <c r="E197" s="7">
        <f>D197/C197*100</f>
        <v>99.999973934503501</v>
      </c>
      <c r="F197" s="8"/>
    </row>
    <row r="198" spans="1:6" ht="75" x14ac:dyDescent="0.25">
      <c r="A198" s="8">
        <v>189</v>
      </c>
      <c r="B198" s="3" t="s">
        <v>117</v>
      </c>
      <c r="C198" s="6"/>
      <c r="D198" s="6"/>
      <c r="E198" s="7"/>
      <c r="F198" s="26"/>
    </row>
    <row r="199" spans="1:6" x14ac:dyDescent="0.25">
      <c r="A199" s="8">
        <v>190</v>
      </c>
      <c r="B199" s="1" t="s">
        <v>11</v>
      </c>
      <c r="C199" s="6">
        <v>3546.47</v>
      </c>
      <c r="D199" s="6">
        <v>3546.47</v>
      </c>
      <c r="E199" s="7">
        <f>D199/C199*100</f>
        <v>100</v>
      </c>
      <c r="F199" s="26"/>
    </row>
    <row r="200" spans="1:6" ht="25.5" customHeight="1" x14ac:dyDescent="0.25">
      <c r="A200" s="8">
        <v>191</v>
      </c>
      <c r="B200" s="65" t="s">
        <v>32</v>
      </c>
      <c r="C200" s="66"/>
      <c r="D200" s="66"/>
      <c r="E200" s="66"/>
      <c r="F200" s="67"/>
    </row>
    <row r="201" spans="1:6" x14ac:dyDescent="0.25">
      <c r="A201" s="8">
        <v>192</v>
      </c>
      <c r="B201" s="2" t="s">
        <v>33</v>
      </c>
      <c r="C201" s="9">
        <f>C202+C203+C204+C205</f>
        <v>306878.64418999996</v>
      </c>
      <c r="D201" s="9">
        <f>D202+D203+D204+D205</f>
        <v>288588.97566</v>
      </c>
      <c r="E201" s="9">
        <f>D201/C201*100</f>
        <v>94.040097323072061</v>
      </c>
      <c r="F201" s="8"/>
    </row>
    <row r="202" spans="1:6" x14ac:dyDescent="0.25">
      <c r="A202" s="8">
        <v>193</v>
      </c>
      <c r="B202" s="1" t="s">
        <v>16</v>
      </c>
      <c r="C202" s="8"/>
      <c r="D202" s="8"/>
      <c r="E202" s="8"/>
      <c r="F202" s="8"/>
    </row>
    <row r="203" spans="1:6" x14ac:dyDescent="0.25">
      <c r="A203" s="8">
        <v>194</v>
      </c>
      <c r="B203" s="1" t="s">
        <v>10</v>
      </c>
      <c r="C203" s="7">
        <f>C208+C217</f>
        <v>91408.101999999999</v>
      </c>
      <c r="D203" s="7">
        <f>D208+D217</f>
        <v>90885.07</v>
      </c>
      <c r="E203" s="7">
        <f>D203/C203*100</f>
        <v>99.427805644624385</v>
      </c>
      <c r="F203" s="8"/>
    </row>
    <row r="204" spans="1:6" x14ac:dyDescent="0.25">
      <c r="A204" s="8">
        <v>195</v>
      </c>
      <c r="B204" s="1" t="s">
        <v>11</v>
      </c>
      <c r="C204" s="7">
        <f>C209+C218</f>
        <v>214825.16141999999</v>
      </c>
      <c r="D204" s="7">
        <f>D209+D218</f>
        <v>197058.52489</v>
      </c>
      <c r="E204" s="7">
        <f>D204/C204*100</f>
        <v>91.72972271378174</v>
      </c>
      <c r="F204" s="8"/>
    </row>
    <row r="205" spans="1:6" x14ac:dyDescent="0.25">
      <c r="A205" s="8">
        <v>196</v>
      </c>
      <c r="B205" s="1" t="s">
        <v>12</v>
      </c>
      <c r="C205" s="7">
        <f t="shared" ref="C205:D205" si="3">C219</f>
        <v>645.38076999999998</v>
      </c>
      <c r="D205" s="7">
        <f t="shared" si="3"/>
        <v>645.38076999999998</v>
      </c>
      <c r="E205" s="8"/>
      <c r="F205" s="8"/>
    </row>
    <row r="206" spans="1:6" x14ac:dyDescent="0.25">
      <c r="A206" s="8">
        <v>197</v>
      </c>
      <c r="B206" s="2" t="s">
        <v>27</v>
      </c>
      <c r="C206" s="7">
        <f>SUM(C207:C209)</f>
        <v>52214.733999999997</v>
      </c>
      <c r="D206" s="7">
        <f>SUM(D207:D209)</f>
        <v>40843.03471</v>
      </c>
      <c r="E206" s="38">
        <f>D206/C206*100</f>
        <v>78.2212827321882</v>
      </c>
      <c r="F206" s="8"/>
    </row>
    <row r="207" spans="1:6" x14ac:dyDescent="0.25">
      <c r="A207" s="8">
        <v>198</v>
      </c>
      <c r="B207" s="1" t="s">
        <v>16</v>
      </c>
      <c r="C207" s="7"/>
      <c r="D207" s="7"/>
      <c r="E207" s="8"/>
      <c r="F207" s="8"/>
    </row>
    <row r="208" spans="1:6" x14ac:dyDescent="0.25">
      <c r="A208" s="8">
        <v>199</v>
      </c>
      <c r="B208" s="4" t="s">
        <v>10</v>
      </c>
      <c r="C208" s="7">
        <f>C213</f>
        <v>30146.5</v>
      </c>
      <c r="D208" s="7">
        <f>D213</f>
        <v>30146.498</v>
      </c>
      <c r="E208" s="8">
        <v>0</v>
      </c>
      <c r="F208" s="8"/>
    </row>
    <row r="209" spans="1:8" x14ac:dyDescent="0.25">
      <c r="A209" s="8">
        <v>200</v>
      </c>
      <c r="B209" s="1" t="s">
        <v>11</v>
      </c>
      <c r="C209" s="7">
        <f>C211+C214</f>
        <v>22068.233999999997</v>
      </c>
      <c r="D209" s="7">
        <f>D211+D214</f>
        <v>10696.53671</v>
      </c>
      <c r="E209" s="7">
        <f>D209/C209*100</f>
        <v>48.470288605785136</v>
      </c>
      <c r="F209" s="8"/>
    </row>
    <row r="210" spans="1:8" ht="47.25" x14ac:dyDescent="0.25">
      <c r="A210" s="8">
        <v>201</v>
      </c>
      <c r="B210" s="45" t="s">
        <v>119</v>
      </c>
      <c r="C210" s="7"/>
      <c r="D210" s="7"/>
      <c r="E210" s="8"/>
      <c r="F210" s="51" t="s">
        <v>134</v>
      </c>
    </row>
    <row r="211" spans="1:8" ht="90" customHeight="1" x14ac:dyDescent="0.25">
      <c r="A211" s="8">
        <v>202</v>
      </c>
      <c r="B211" s="45" t="s">
        <v>120</v>
      </c>
      <c r="C211" s="7">
        <v>19790.669999999998</v>
      </c>
      <c r="D211" s="7">
        <v>8418.97271</v>
      </c>
      <c r="E211" s="7">
        <f>D211/C211*100</f>
        <v>42.540109607203803</v>
      </c>
      <c r="F211" s="54"/>
    </row>
    <row r="212" spans="1:8" ht="45" x14ac:dyDescent="0.25">
      <c r="A212" s="8">
        <v>203</v>
      </c>
      <c r="B212" s="3" t="s">
        <v>98</v>
      </c>
      <c r="C212" s="7">
        <f>C213+C214</f>
        <v>32424.063999999998</v>
      </c>
      <c r="D212" s="7">
        <f>D213+D214</f>
        <v>32424.061999999998</v>
      </c>
      <c r="E212" s="7">
        <f t="shared" ref="E212:E213" si="4">D212/C212*100</f>
        <v>99.999993831741762</v>
      </c>
      <c r="F212" s="8"/>
      <c r="H212" s="37"/>
    </row>
    <row r="213" spans="1:8" x14ac:dyDescent="0.25">
      <c r="A213" s="8">
        <v>204</v>
      </c>
      <c r="B213" s="1" t="s">
        <v>10</v>
      </c>
      <c r="C213" s="7">
        <v>30146.5</v>
      </c>
      <c r="D213" s="7">
        <v>30146.498</v>
      </c>
      <c r="E213" s="7">
        <f t="shared" si="4"/>
        <v>99.999993365730674</v>
      </c>
      <c r="F213" s="8"/>
      <c r="H213" s="37"/>
    </row>
    <row r="214" spans="1:8" x14ac:dyDescent="0.25">
      <c r="A214" s="8">
        <v>205</v>
      </c>
      <c r="B214" s="1" t="s">
        <v>11</v>
      </c>
      <c r="C214" s="7">
        <v>2277.5639999999999</v>
      </c>
      <c r="D214" s="7">
        <v>2277.5639999999999</v>
      </c>
      <c r="E214" s="8">
        <f>D214/C214*100</f>
        <v>100</v>
      </c>
      <c r="F214" s="8"/>
    </row>
    <row r="215" spans="1:8" x14ac:dyDescent="0.25">
      <c r="A215" s="8">
        <v>206</v>
      </c>
      <c r="B215" s="2" t="s">
        <v>18</v>
      </c>
      <c r="C215" s="9">
        <f>C221+C223+C230+C232+C234+C225+C236+C226+C228+C238+C241+C242+C240</f>
        <v>254663.91018999997</v>
      </c>
      <c r="D215" s="9">
        <f>D221+D223+D230+D232+D234+D225+D236+D226+D228+D238+D241+D242+D240</f>
        <v>247745.94095000002</v>
      </c>
      <c r="E215" s="9">
        <f>D215/C215*100</f>
        <v>97.283490528815577</v>
      </c>
      <c r="F215" s="8"/>
      <c r="H215" s="46"/>
    </row>
    <row r="216" spans="1:8" x14ac:dyDescent="0.25">
      <c r="A216" s="8">
        <v>207</v>
      </c>
      <c r="B216" s="1" t="s">
        <v>16</v>
      </c>
      <c r="C216" s="8"/>
      <c r="D216" s="8"/>
      <c r="E216" s="8"/>
      <c r="F216" s="8"/>
      <c r="H216" s="82"/>
    </row>
    <row r="217" spans="1:8" x14ac:dyDescent="0.25">
      <c r="A217" s="8">
        <v>208</v>
      </c>
      <c r="B217" s="1" t="s">
        <v>10</v>
      </c>
      <c r="C217" s="7">
        <f>C225+C236+C240</f>
        <v>61261.601999999999</v>
      </c>
      <c r="D217" s="7">
        <f>D225+D236+D240</f>
        <v>60738.572</v>
      </c>
      <c r="E217" s="7">
        <f>D217/C217*100</f>
        <v>99.146235189866573</v>
      </c>
      <c r="F217" s="8"/>
    </row>
    <row r="218" spans="1:8" x14ac:dyDescent="0.25">
      <c r="A218" s="8">
        <v>209</v>
      </c>
      <c r="B218" s="1" t="s">
        <v>11</v>
      </c>
      <c r="C218" s="7">
        <f>C221+C223+C230+C232+C234+C226+C228+C238+C241</f>
        <v>192756.92741999999</v>
      </c>
      <c r="D218" s="7">
        <f>D221+D223+D230+D232+D234+D226+D228+D238+D241</f>
        <v>186361.98818000001</v>
      </c>
      <c r="E218" s="7">
        <f>D218/C218*100</f>
        <v>96.682381626645267</v>
      </c>
      <c r="F218" s="8"/>
    </row>
    <row r="219" spans="1:8" x14ac:dyDescent="0.25">
      <c r="A219" s="8">
        <v>210</v>
      </c>
      <c r="B219" s="1" t="s">
        <v>12</v>
      </c>
      <c r="C219" s="7">
        <f>C242</f>
        <v>645.38076999999998</v>
      </c>
      <c r="D219" s="7">
        <f>D242</f>
        <v>645.38076999999998</v>
      </c>
      <c r="E219" s="8">
        <f>D219/C219*100</f>
        <v>100</v>
      </c>
      <c r="F219" s="8"/>
      <c r="H219" s="37"/>
    </row>
    <row r="220" spans="1:8" ht="60" x14ac:dyDescent="0.25">
      <c r="A220" s="8">
        <v>211</v>
      </c>
      <c r="B220" s="3" t="s">
        <v>96</v>
      </c>
      <c r="C220" s="8"/>
      <c r="D220" s="8"/>
      <c r="E220" s="8"/>
      <c r="F220" s="3"/>
    </row>
    <row r="221" spans="1:8" x14ac:dyDescent="0.25">
      <c r="A221" s="8">
        <v>212</v>
      </c>
      <c r="B221" s="1" t="s">
        <v>11</v>
      </c>
      <c r="C221" s="6">
        <v>0</v>
      </c>
      <c r="D221" s="6">
        <v>0</v>
      </c>
      <c r="E221" s="7">
        <v>0</v>
      </c>
      <c r="F221" s="8"/>
    </row>
    <row r="222" spans="1:8" ht="51.75" customHeight="1" x14ac:dyDescent="0.25">
      <c r="A222" s="8">
        <v>213</v>
      </c>
      <c r="B222" s="3" t="s">
        <v>97</v>
      </c>
      <c r="C222" s="8"/>
      <c r="D222" s="8"/>
      <c r="E222" s="8"/>
      <c r="F222" s="3"/>
    </row>
    <row r="223" spans="1:8" x14ac:dyDescent="0.25">
      <c r="A223" s="8">
        <v>214</v>
      </c>
      <c r="B223" s="1" t="s">
        <v>11</v>
      </c>
      <c r="C223" s="6">
        <v>97564.77</v>
      </c>
      <c r="D223" s="6">
        <v>97530.89</v>
      </c>
      <c r="E223" s="7">
        <f>D223/C223*100</f>
        <v>99.965274350567313</v>
      </c>
      <c r="F223" s="8"/>
      <c r="G223" s="37"/>
      <c r="H223" s="37"/>
    </row>
    <row r="224" spans="1:8" ht="51.75" customHeight="1" x14ac:dyDescent="0.25">
      <c r="A224" s="8">
        <v>215</v>
      </c>
      <c r="B224" s="3" t="s">
        <v>98</v>
      </c>
      <c r="C224" s="6">
        <f>C225+C226</f>
        <v>32391.262000000002</v>
      </c>
      <c r="D224" s="6">
        <f>D225+D226</f>
        <v>32391.25749</v>
      </c>
      <c r="E224" s="7">
        <f>D224/C224*100</f>
        <v>99.999986076491851</v>
      </c>
      <c r="F224" s="3"/>
      <c r="G224" s="37"/>
    </row>
    <row r="225" spans="1:8" x14ac:dyDescent="0.25">
      <c r="A225" s="8">
        <v>216</v>
      </c>
      <c r="B225" s="1" t="s">
        <v>10</v>
      </c>
      <c r="C225" s="6">
        <v>29853.502</v>
      </c>
      <c r="D225" s="6">
        <v>29853.502</v>
      </c>
      <c r="E225" s="7">
        <f>D225/C225*100</f>
        <v>100</v>
      </c>
      <c r="F225" s="8"/>
      <c r="G225" s="37"/>
      <c r="H225" s="37"/>
    </row>
    <row r="226" spans="1:8" x14ac:dyDescent="0.25">
      <c r="A226" s="8">
        <v>217</v>
      </c>
      <c r="B226" s="1" t="s">
        <v>11</v>
      </c>
      <c r="C226" s="6">
        <v>2537.7600000000002</v>
      </c>
      <c r="D226" s="6">
        <v>2537.75549</v>
      </c>
      <c r="E226" s="7">
        <f>D226/C226*100</f>
        <v>99.999822284219135</v>
      </c>
      <c r="F226" s="8"/>
    </row>
    <row r="227" spans="1:8" ht="75" x14ac:dyDescent="0.25">
      <c r="A227" s="8">
        <v>218</v>
      </c>
      <c r="B227" s="3" t="s">
        <v>107</v>
      </c>
      <c r="C227" s="6"/>
      <c r="D227" s="6"/>
      <c r="E227" s="7"/>
      <c r="F227" s="8"/>
    </row>
    <row r="228" spans="1:8" x14ac:dyDescent="0.25">
      <c r="A228" s="8">
        <v>219</v>
      </c>
      <c r="B228" s="1" t="s">
        <v>11</v>
      </c>
      <c r="C228" s="6">
        <v>0</v>
      </c>
      <c r="D228" s="6">
        <v>0</v>
      </c>
      <c r="E228" s="7">
        <v>0</v>
      </c>
      <c r="F228" s="8"/>
    </row>
    <row r="229" spans="1:8" ht="45" x14ac:dyDescent="0.25">
      <c r="A229" s="8">
        <v>220</v>
      </c>
      <c r="B229" s="3" t="s">
        <v>118</v>
      </c>
      <c r="C229" s="8"/>
      <c r="D229" s="8"/>
      <c r="E229" s="8"/>
      <c r="F229" s="3"/>
    </row>
    <row r="230" spans="1:8" x14ac:dyDescent="0.25">
      <c r="A230" s="8">
        <v>221</v>
      </c>
      <c r="B230" s="1" t="s">
        <v>11</v>
      </c>
      <c r="C230" s="6">
        <v>31253.621920000001</v>
      </c>
      <c r="D230" s="6">
        <v>28117.30413</v>
      </c>
      <c r="E230" s="7">
        <f>D230/C230*100</f>
        <v>89.964946149191789</v>
      </c>
      <c r="F230" s="8"/>
    </row>
    <row r="231" spans="1:8" ht="30" x14ac:dyDescent="0.25">
      <c r="A231" s="8">
        <v>222</v>
      </c>
      <c r="B231" s="3" t="s">
        <v>99</v>
      </c>
      <c r="C231" s="8"/>
      <c r="D231" s="8"/>
      <c r="E231" s="8"/>
      <c r="F231" s="3"/>
    </row>
    <row r="232" spans="1:8" x14ac:dyDescent="0.25">
      <c r="A232" s="8">
        <v>223</v>
      </c>
      <c r="B232" s="1" t="s">
        <v>11</v>
      </c>
      <c r="C232" s="6">
        <v>23773.181280000001</v>
      </c>
      <c r="D232" s="6">
        <v>21484.73774</v>
      </c>
      <c r="E232" s="7">
        <f>D232/C232*100</f>
        <v>90.373843899784532</v>
      </c>
      <c r="F232" s="8"/>
    </row>
    <row r="233" spans="1:8" ht="45" x14ac:dyDescent="0.25">
      <c r="A233" s="8">
        <v>224</v>
      </c>
      <c r="B233" s="3" t="s">
        <v>100</v>
      </c>
      <c r="C233" s="8"/>
      <c r="D233" s="8"/>
      <c r="E233" s="8"/>
      <c r="F233" s="3"/>
    </row>
    <row r="234" spans="1:8" x14ac:dyDescent="0.25">
      <c r="A234" s="8">
        <v>225</v>
      </c>
      <c r="B234" s="1" t="s">
        <v>11</v>
      </c>
      <c r="C234" s="6">
        <v>31500.864219999999</v>
      </c>
      <c r="D234" s="6">
        <v>30685.80082</v>
      </c>
      <c r="E234" s="7">
        <f>D234/C234*100</f>
        <v>97.412568130487955</v>
      </c>
      <c r="F234" s="8"/>
    </row>
    <row r="235" spans="1:8" ht="60" x14ac:dyDescent="0.25">
      <c r="A235" s="8">
        <v>226</v>
      </c>
      <c r="B235" s="3" t="s">
        <v>101</v>
      </c>
      <c r="C235" s="6"/>
      <c r="D235" s="6"/>
      <c r="E235" s="7"/>
      <c r="F235" s="8"/>
    </row>
    <row r="236" spans="1:8" x14ac:dyDescent="0.25">
      <c r="A236" s="8">
        <v>227</v>
      </c>
      <c r="B236" s="1" t="s">
        <v>10</v>
      </c>
      <c r="C236" s="6">
        <v>1720.8</v>
      </c>
      <c r="D236" s="6">
        <v>1613.66</v>
      </c>
      <c r="E236" s="7">
        <f>D236/C236*100</f>
        <v>93.77382612738262</v>
      </c>
      <c r="F236" s="8"/>
    </row>
    <row r="237" spans="1:8" ht="30" x14ac:dyDescent="0.25">
      <c r="A237" s="8">
        <v>228</v>
      </c>
      <c r="B237" s="3" t="s">
        <v>108</v>
      </c>
      <c r="C237" s="6"/>
      <c r="D237" s="6"/>
      <c r="E237" s="7"/>
      <c r="F237" s="8"/>
    </row>
    <row r="238" spans="1:8" x14ac:dyDescent="0.25">
      <c r="A238" s="8">
        <v>229</v>
      </c>
      <c r="B238" s="1" t="s">
        <v>11</v>
      </c>
      <c r="C238" s="6">
        <v>1507.4</v>
      </c>
      <c r="D238" s="6">
        <v>1507.4</v>
      </c>
      <c r="E238" s="7">
        <f>D238/C238*100</f>
        <v>100</v>
      </c>
      <c r="F238" s="8"/>
    </row>
    <row r="239" spans="1:8" ht="45" x14ac:dyDescent="0.25">
      <c r="A239" s="8">
        <v>230</v>
      </c>
      <c r="B239" s="3" t="s">
        <v>114</v>
      </c>
      <c r="C239" s="6">
        <f>SUM(C240:C242)</f>
        <v>34952.010770000001</v>
      </c>
      <c r="D239" s="6">
        <f>SUM(D240:D242)</f>
        <v>34414.890770000005</v>
      </c>
      <c r="E239" s="7">
        <f>D239/C239*100</f>
        <v>98.463264378308622</v>
      </c>
      <c r="F239" s="8"/>
    </row>
    <row r="240" spans="1:8" x14ac:dyDescent="0.25">
      <c r="A240" s="8">
        <v>231</v>
      </c>
      <c r="B240" s="3" t="s">
        <v>10</v>
      </c>
      <c r="C240" s="6">
        <v>29687.3</v>
      </c>
      <c r="D240" s="6">
        <v>29271.41</v>
      </c>
      <c r="E240" s="7">
        <f>D240/C240*100</f>
        <v>98.599097930765012</v>
      </c>
      <c r="F240" s="8"/>
    </row>
    <row r="241" spans="1:6" x14ac:dyDescent="0.25">
      <c r="A241" s="8">
        <v>232</v>
      </c>
      <c r="B241" s="3" t="s">
        <v>11</v>
      </c>
      <c r="C241" s="6">
        <v>4619.33</v>
      </c>
      <c r="D241" s="6">
        <v>4498.1000000000004</v>
      </c>
      <c r="E241" s="7">
        <f>D241/C241*100</f>
        <v>97.375593430216085</v>
      </c>
      <c r="F241" s="8"/>
    </row>
    <row r="242" spans="1:6" x14ac:dyDescent="0.25">
      <c r="A242" s="8">
        <v>233</v>
      </c>
      <c r="B242" s="3" t="s">
        <v>113</v>
      </c>
      <c r="C242" s="6">
        <v>645.38076999999998</v>
      </c>
      <c r="D242" s="6">
        <v>645.38076999999998</v>
      </c>
      <c r="E242" s="7">
        <f>D242/C242*100</f>
        <v>100</v>
      </c>
      <c r="F242" s="8"/>
    </row>
    <row r="243" spans="1:6" ht="42" customHeight="1" x14ac:dyDescent="0.25">
      <c r="A243" s="8">
        <v>234</v>
      </c>
      <c r="B243" s="60" t="s">
        <v>34</v>
      </c>
      <c r="C243" s="61"/>
      <c r="D243" s="61"/>
      <c r="E243" s="61"/>
      <c r="F243" s="62"/>
    </row>
    <row r="244" spans="1:6" x14ac:dyDescent="0.25">
      <c r="A244" s="8">
        <v>235</v>
      </c>
      <c r="B244" s="2" t="s">
        <v>35</v>
      </c>
      <c r="C244" s="9">
        <f>C245+C246+C247+C248</f>
        <v>96863.864180000004</v>
      </c>
      <c r="D244" s="9">
        <f>D245+D246+D247+D248</f>
        <v>95115.931200000006</v>
      </c>
      <c r="E244" s="9">
        <f>D244/C244*100</f>
        <v>98.195474654250987</v>
      </c>
      <c r="F244" s="8"/>
    </row>
    <row r="245" spans="1:6" x14ac:dyDescent="0.25">
      <c r="A245" s="8">
        <v>236</v>
      </c>
      <c r="B245" s="1" t="s">
        <v>16</v>
      </c>
      <c r="C245" s="8"/>
      <c r="D245" s="8"/>
      <c r="E245" s="8"/>
      <c r="F245" s="8"/>
    </row>
    <row r="246" spans="1:6" x14ac:dyDescent="0.25">
      <c r="A246" s="8">
        <v>237</v>
      </c>
      <c r="B246" s="1" t="s">
        <v>10</v>
      </c>
      <c r="C246" s="7">
        <f>C251</f>
        <v>351</v>
      </c>
      <c r="D246" s="7">
        <f>D251</f>
        <v>351</v>
      </c>
      <c r="E246" s="7">
        <f>D246/C246*100</f>
        <v>100</v>
      </c>
      <c r="F246" s="8"/>
    </row>
    <row r="247" spans="1:6" x14ac:dyDescent="0.25">
      <c r="A247" s="8">
        <v>238</v>
      </c>
      <c r="B247" s="1" t="s">
        <v>11</v>
      </c>
      <c r="C247" s="7">
        <f>C252</f>
        <v>96512.864180000004</v>
      </c>
      <c r="D247" s="7">
        <f>D252</f>
        <v>94764.931200000006</v>
      </c>
      <c r="E247" s="7">
        <f>D247/C247*100</f>
        <v>98.188911918788321</v>
      </c>
      <c r="F247" s="8"/>
    </row>
    <row r="248" spans="1:6" x14ac:dyDescent="0.25">
      <c r="A248" s="8">
        <v>239</v>
      </c>
      <c r="B248" s="1" t="s">
        <v>12</v>
      </c>
      <c r="C248" s="8"/>
      <c r="D248" s="8"/>
      <c r="E248" s="8"/>
      <c r="F248" s="8"/>
    </row>
    <row r="249" spans="1:6" x14ac:dyDescent="0.25">
      <c r="A249" s="8">
        <v>240</v>
      </c>
      <c r="B249" s="2" t="s">
        <v>18</v>
      </c>
      <c r="C249" s="9">
        <f>C255+C257+C259+C261+C263</f>
        <v>96863.864180000004</v>
      </c>
      <c r="D249" s="9">
        <f>D255+D257+D259+D261+D263</f>
        <v>95115.931200000006</v>
      </c>
      <c r="E249" s="9">
        <f>D249/C249*100</f>
        <v>98.195474654250987</v>
      </c>
      <c r="F249" s="8"/>
    </row>
    <row r="250" spans="1:6" x14ac:dyDescent="0.25">
      <c r="A250" s="8">
        <v>241</v>
      </c>
      <c r="B250" s="1" t="s">
        <v>16</v>
      </c>
      <c r="C250" s="8"/>
      <c r="D250" s="8"/>
      <c r="E250" s="8"/>
      <c r="F250" s="8"/>
    </row>
    <row r="251" spans="1:6" x14ac:dyDescent="0.25">
      <c r="A251" s="8">
        <v>242</v>
      </c>
      <c r="B251" s="1" t="s">
        <v>10</v>
      </c>
      <c r="C251" s="7">
        <f>C263</f>
        <v>351</v>
      </c>
      <c r="D251" s="7">
        <f>D263</f>
        <v>351</v>
      </c>
      <c r="E251" s="7">
        <f>D251/C251*100</f>
        <v>100</v>
      </c>
      <c r="F251" s="8"/>
    </row>
    <row r="252" spans="1:6" x14ac:dyDescent="0.25">
      <c r="A252" s="8">
        <v>243</v>
      </c>
      <c r="B252" s="1" t="s">
        <v>11</v>
      </c>
      <c r="C252" s="7">
        <f>C255+C257+C259+C261</f>
        <v>96512.864180000004</v>
      </c>
      <c r="D252" s="7">
        <f>D255+D257+D259+D261</f>
        <v>94764.931200000006</v>
      </c>
      <c r="E252" s="7">
        <f>D252/C252*100</f>
        <v>98.188911918788321</v>
      </c>
      <c r="F252" s="8"/>
    </row>
    <row r="253" spans="1:6" x14ac:dyDescent="0.25">
      <c r="A253" s="8">
        <v>244</v>
      </c>
      <c r="B253" s="1" t="s">
        <v>12</v>
      </c>
      <c r="C253" s="8"/>
      <c r="D253" s="8"/>
      <c r="E253" s="8"/>
      <c r="F253" s="8"/>
    </row>
    <row r="254" spans="1:6" ht="30" x14ac:dyDescent="0.25">
      <c r="A254" s="8">
        <v>245</v>
      </c>
      <c r="B254" s="3" t="s">
        <v>67</v>
      </c>
      <c r="C254" s="8"/>
      <c r="D254" s="8"/>
      <c r="E254" s="8"/>
      <c r="F254" s="8"/>
    </row>
    <row r="255" spans="1:6" x14ac:dyDescent="0.25">
      <c r="A255" s="8">
        <v>246</v>
      </c>
      <c r="B255" s="1" t="s">
        <v>11</v>
      </c>
      <c r="C255" s="6">
        <v>1645.23</v>
      </c>
      <c r="D255" s="6">
        <v>1644.8189299999999</v>
      </c>
      <c r="E255" s="7">
        <f>D255/C255*100</f>
        <v>99.975014435671611</v>
      </c>
      <c r="F255" s="8"/>
    </row>
    <row r="256" spans="1:6" ht="45" x14ac:dyDescent="0.25">
      <c r="A256" s="8">
        <v>247</v>
      </c>
      <c r="B256" s="3" t="s">
        <v>68</v>
      </c>
      <c r="C256" s="8"/>
      <c r="D256" s="8"/>
      <c r="E256" s="8"/>
      <c r="F256" s="8"/>
    </row>
    <row r="257" spans="1:6" x14ac:dyDescent="0.25">
      <c r="A257" s="8">
        <v>248</v>
      </c>
      <c r="B257" s="1" t="s">
        <v>11</v>
      </c>
      <c r="C257" s="6">
        <v>52597.939639999997</v>
      </c>
      <c r="D257" s="6">
        <v>51820.404419999999</v>
      </c>
      <c r="E257" s="7">
        <f>D257/C257*100</f>
        <v>98.521738255677434</v>
      </c>
      <c r="F257" s="8"/>
    </row>
    <row r="258" spans="1:6" ht="60" x14ac:dyDescent="0.25">
      <c r="A258" s="8">
        <v>249</v>
      </c>
      <c r="B258" s="3" t="s">
        <v>69</v>
      </c>
      <c r="C258" s="8"/>
      <c r="D258" s="8"/>
      <c r="E258" s="8"/>
      <c r="F258" s="8"/>
    </row>
    <row r="259" spans="1:6" x14ac:dyDescent="0.25">
      <c r="A259" s="8">
        <v>250</v>
      </c>
      <c r="B259" s="1" t="s">
        <v>11</v>
      </c>
      <c r="C259" s="6">
        <v>41840.101000000002</v>
      </c>
      <c r="D259" s="6">
        <v>40884.305890000003</v>
      </c>
      <c r="E259" s="7">
        <f>D259/C259*100</f>
        <v>97.715600375821282</v>
      </c>
      <c r="F259" s="8"/>
    </row>
    <row r="260" spans="1:6" ht="30" x14ac:dyDescent="0.25">
      <c r="A260" s="8">
        <v>251</v>
      </c>
      <c r="B260" s="3" t="s">
        <v>70</v>
      </c>
      <c r="C260" s="8"/>
      <c r="D260" s="8"/>
      <c r="E260" s="8"/>
      <c r="F260" s="3"/>
    </row>
    <row r="261" spans="1:6" x14ac:dyDescent="0.25">
      <c r="A261" s="8">
        <v>252</v>
      </c>
      <c r="B261" s="1" t="s">
        <v>11</v>
      </c>
      <c r="C261" s="6">
        <v>429.59354000000002</v>
      </c>
      <c r="D261" s="6">
        <v>415.40195999999997</v>
      </c>
      <c r="E261" s="7">
        <f>D261/C261*100</f>
        <v>96.696509914930274</v>
      </c>
      <c r="F261" s="8"/>
    </row>
    <row r="262" spans="1:6" ht="81.75" customHeight="1" x14ac:dyDescent="0.25">
      <c r="A262" s="8">
        <v>253</v>
      </c>
      <c r="B262" s="3" t="s">
        <v>71</v>
      </c>
      <c r="C262" s="8"/>
      <c r="D262" s="8"/>
      <c r="E262" s="8"/>
      <c r="F262" s="3"/>
    </row>
    <row r="263" spans="1:6" x14ac:dyDescent="0.25">
      <c r="A263" s="8">
        <v>254</v>
      </c>
      <c r="B263" s="1" t="s">
        <v>36</v>
      </c>
      <c r="C263" s="6">
        <v>351</v>
      </c>
      <c r="D263" s="6">
        <v>351</v>
      </c>
      <c r="E263" s="7">
        <f>D263/C263*100</f>
        <v>100</v>
      </c>
      <c r="F263" s="8"/>
    </row>
    <row r="264" spans="1:6" x14ac:dyDescent="0.25">
      <c r="A264" s="8">
        <v>255</v>
      </c>
      <c r="B264" s="60" t="s">
        <v>37</v>
      </c>
      <c r="C264" s="61"/>
      <c r="D264" s="61"/>
      <c r="E264" s="61"/>
      <c r="F264" s="62"/>
    </row>
    <row r="265" spans="1:6" x14ac:dyDescent="0.25">
      <c r="A265" s="8">
        <v>256</v>
      </c>
      <c r="B265" s="2" t="s">
        <v>38</v>
      </c>
      <c r="C265" s="16">
        <f>C266+C267+C268+C269</f>
        <v>54</v>
      </c>
      <c r="D265" s="16">
        <f>D266+D267+D268+D269</f>
        <v>53.34581</v>
      </c>
      <c r="E265" s="9">
        <f>D265/C265*100</f>
        <v>98.788537037037045</v>
      </c>
      <c r="F265" s="17"/>
    </row>
    <row r="266" spans="1:6" x14ac:dyDescent="0.25">
      <c r="A266" s="8">
        <v>257</v>
      </c>
      <c r="B266" s="1" t="s">
        <v>16</v>
      </c>
      <c r="C266" s="17"/>
      <c r="D266" s="17"/>
      <c r="E266" s="17"/>
      <c r="F266" s="17"/>
    </row>
    <row r="267" spans="1:6" x14ac:dyDescent="0.25">
      <c r="A267" s="8">
        <v>258</v>
      </c>
      <c r="B267" s="1" t="s">
        <v>10</v>
      </c>
      <c r="C267" s="17"/>
      <c r="D267" s="17"/>
      <c r="E267" s="17"/>
      <c r="F267" s="17"/>
    </row>
    <row r="268" spans="1:6" x14ac:dyDescent="0.25">
      <c r="A268" s="8">
        <v>259</v>
      </c>
      <c r="B268" s="1" t="s">
        <v>11</v>
      </c>
      <c r="C268" s="18">
        <f>C273</f>
        <v>54</v>
      </c>
      <c r="D268" s="18">
        <f>D273</f>
        <v>53.34581</v>
      </c>
      <c r="E268" s="7">
        <f>D268/C268*100</f>
        <v>98.788537037037045</v>
      </c>
      <c r="F268" s="17"/>
    </row>
    <row r="269" spans="1:6" x14ac:dyDescent="0.25">
      <c r="A269" s="8">
        <v>260</v>
      </c>
      <c r="B269" s="1" t="s">
        <v>12</v>
      </c>
      <c r="C269" s="17"/>
      <c r="D269" s="17"/>
      <c r="E269" s="17"/>
      <c r="F269" s="17"/>
    </row>
    <row r="270" spans="1:6" x14ac:dyDescent="0.25">
      <c r="A270" s="8">
        <v>261</v>
      </c>
      <c r="B270" s="2" t="s">
        <v>18</v>
      </c>
      <c r="C270" s="16">
        <f>C276</f>
        <v>54</v>
      </c>
      <c r="D270" s="16">
        <f>D276</f>
        <v>53.34581</v>
      </c>
      <c r="E270" s="9">
        <f>D270/C270*100</f>
        <v>98.788537037037045</v>
      </c>
      <c r="F270" s="17"/>
    </row>
    <row r="271" spans="1:6" x14ac:dyDescent="0.25">
      <c r="A271" s="8">
        <v>262</v>
      </c>
      <c r="B271" s="1" t="s">
        <v>16</v>
      </c>
      <c r="C271" s="17"/>
      <c r="D271" s="17"/>
      <c r="E271" s="17"/>
      <c r="F271" s="17"/>
    </row>
    <row r="272" spans="1:6" x14ac:dyDescent="0.25">
      <c r="A272" s="8">
        <v>263</v>
      </c>
      <c r="B272" s="1" t="s">
        <v>10</v>
      </c>
      <c r="C272" s="17"/>
      <c r="D272" s="17"/>
      <c r="E272" s="17"/>
      <c r="F272" s="17"/>
    </row>
    <row r="273" spans="1:6" x14ac:dyDescent="0.25">
      <c r="A273" s="8">
        <v>264</v>
      </c>
      <c r="B273" s="1" t="s">
        <v>11</v>
      </c>
      <c r="C273" s="18">
        <f>C276</f>
        <v>54</v>
      </c>
      <c r="D273" s="18">
        <f>D276</f>
        <v>53.34581</v>
      </c>
      <c r="E273" s="7">
        <f>D273/C273*100</f>
        <v>98.788537037037045</v>
      </c>
      <c r="F273" s="17"/>
    </row>
    <row r="274" spans="1:6" x14ac:dyDescent="0.25">
      <c r="A274" s="8">
        <v>265</v>
      </c>
      <c r="B274" s="1" t="s">
        <v>12</v>
      </c>
      <c r="C274" s="17"/>
      <c r="D274" s="17"/>
      <c r="E274" s="17"/>
      <c r="F274" s="17"/>
    </row>
    <row r="275" spans="1:6" ht="90" x14ac:dyDescent="0.25">
      <c r="A275" s="8">
        <v>266</v>
      </c>
      <c r="B275" s="3" t="s">
        <v>72</v>
      </c>
      <c r="C275" s="8"/>
      <c r="D275" s="8"/>
      <c r="E275" s="8"/>
      <c r="F275" s="8"/>
    </row>
    <row r="276" spans="1:6" x14ac:dyDescent="0.25">
      <c r="A276" s="8">
        <v>267</v>
      </c>
      <c r="B276" s="1" t="s">
        <v>11</v>
      </c>
      <c r="C276" s="20">
        <v>54</v>
      </c>
      <c r="D276" s="6">
        <v>53.34581</v>
      </c>
      <c r="E276" s="7">
        <f>D276/C276*100</f>
        <v>98.788537037037045</v>
      </c>
      <c r="F276" s="8"/>
    </row>
    <row r="277" spans="1:6" x14ac:dyDescent="0.25">
      <c r="A277" s="8">
        <v>268</v>
      </c>
      <c r="B277" s="60" t="s">
        <v>40</v>
      </c>
      <c r="C277" s="61"/>
      <c r="D277" s="61"/>
      <c r="E277" s="61"/>
      <c r="F277" s="62"/>
    </row>
    <row r="278" spans="1:6" x14ac:dyDescent="0.25">
      <c r="A278" s="8">
        <v>269</v>
      </c>
      <c r="B278" s="2" t="s">
        <v>43</v>
      </c>
      <c r="C278" s="16">
        <f>C279+C280+C281+C282</f>
        <v>610.84142999999995</v>
      </c>
      <c r="D278" s="16">
        <f>D279+D280+D281+D282</f>
        <v>610.84142999999995</v>
      </c>
      <c r="E278" s="19">
        <f>D278/C278*100</f>
        <v>100</v>
      </c>
      <c r="F278" s="17"/>
    </row>
    <row r="279" spans="1:6" x14ac:dyDescent="0.25">
      <c r="A279" s="8">
        <v>270</v>
      </c>
      <c r="B279" s="1" t="s">
        <v>16</v>
      </c>
      <c r="C279" s="18">
        <f t="shared" ref="C279:D281" si="5">C284+C294</f>
        <v>0</v>
      </c>
      <c r="D279" s="18">
        <f t="shared" si="5"/>
        <v>0</v>
      </c>
      <c r="E279" s="19">
        <v>0</v>
      </c>
      <c r="F279" s="17"/>
    </row>
    <row r="280" spans="1:6" x14ac:dyDescent="0.25">
      <c r="A280" s="8">
        <v>271</v>
      </c>
      <c r="B280" s="1" t="s">
        <v>10</v>
      </c>
      <c r="C280" s="18">
        <f t="shared" si="5"/>
        <v>0</v>
      </c>
      <c r="D280" s="18">
        <f t="shared" si="5"/>
        <v>0</v>
      </c>
      <c r="E280" s="19">
        <v>0</v>
      </c>
      <c r="F280" s="17"/>
    </row>
    <row r="281" spans="1:6" x14ac:dyDescent="0.25">
      <c r="A281" s="8">
        <v>272</v>
      </c>
      <c r="B281" s="1" t="s">
        <v>11</v>
      </c>
      <c r="C281" s="18">
        <f>C286+C296</f>
        <v>610.84142999999995</v>
      </c>
      <c r="D281" s="18">
        <f t="shared" si="5"/>
        <v>610.84142999999995</v>
      </c>
      <c r="E281" s="19">
        <f>D281/C281*100</f>
        <v>100</v>
      </c>
      <c r="F281" s="17"/>
    </row>
    <row r="282" spans="1:6" x14ac:dyDescent="0.25">
      <c r="A282" s="8">
        <v>273</v>
      </c>
      <c r="B282" s="1" t="s">
        <v>12</v>
      </c>
      <c r="C282" s="17"/>
      <c r="D282" s="17"/>
      <c r="E282" s="17"/>
      <c r="F282" s="17"/>
    </row>
    <row r="283" spans="1:6" x14ac:dyDescent="0.25">
      <c r="A283" s="8">
        <v>274</v>
      </c>
      <c r="B283" s="2" t="s">
        <v>27</v>
      </c>
      <c r="C283" s="16">
        <f>C284+C285+C286</f>
        <v>0</v>
      </c>
      <c r="D283" s="16">
        <f>D284+D285+D286</f>
        <v>0</v>
      </c>
      <c r="E283" s="7">
        <v>0</v>
      </c>
      <c r="F283" s="17"/>
    </row>
    <row r="284" spans="1:6" x14ac:dyDescent="0.25">
      <c r="A284" s="8">
        <v>275</v>
      </c>
      <c r="B284" s="1" t="s">
        <v>16</v>
      </c>
      <c r="C284" s="18">
        <f>C292</f>
        <v>0</v>
      </c>
      <c r="D284" s="18">
        <f>D292</f>
        <v>0</v>
      </c>
      <c r="E284" s="7">
        <v>0</v>
      </c>
      <c r="F284" s="17"/>
    </row>
    <row r="285" spans="1:6" x14ac:dyDescent="0.25">
      <c r="A285" s="8">
        <v>276</v>
      </c>
      <c r="B285" s="4" t="s">
        <v>10</v>
      </c>
      <c r="C285" s="18">
        <f>C290</f>
        <v>0</v>
      </c>
      <c r="D285" s="18">
        <f>D290</f>
        <v>0</v>
      </c>
      <c r="E285" s="7">
        <v>0</v>
      </c>
      <c r="F285" s="17"/>
    </row>
    <row r="286" spans="1:6" x14ac:dyDescent="0.25">
      <c r="A286" s="8">
        <v>277</v>
      </c>
      <c r="B286" s="1" t="s">
        <v>11</v>
      </c>
      <c r="C286" s="18">
        <f>C288</f>
        <v>0</v>
      </c>
      <c r="D286" s="18">
        <f>D288</f>
        <v>0</v>
      </c>
      <c r="E286" s="7">
        <v>0</v>
      </c>
      <c r="F286" s="17"/>
    </row>
    <row r="287" spans="1:6" ht="45" x14ac:dyDescent="0.25">
      <c r="A287" s="8">
        <v>278</v>
      </c>
      <c r="B287" s="3" t="s">
        <v>73</v>
      </c>
      <c r="C287" s="8"/>
      <c r="D287" s="8"/>
      <c r="E287" s="8"/>
      <c r="F287" s="8"/>
    </row>
    <row r="288" spans="1:6" x14ac:dyDescent="0.25">
      <c r="A288" s="8">
        <v>279</v>
      </c>
      <c r="B288" s="1" t="s">
        <v>11</v>
      </c>
      <c r="C288" s="6">
        <v>0</v>
      </c>
      <c r="D288" s="6">
        <v>0</v>
      </c>
      <c r="E288" s="7">
        <v>0</v>
      </c>
      <c r="F288" s="8"/>
    </row>
    <row r="289" spans="1:6" ht="30" x14ac:dyDescent="0.25">
      <c r="A289" s="8">
        <v>280</v>
      </c>
      <c r="B289" s="3" t="s">
        <v>74</v>
      </c>
      <c r="C289" s="8"/>
      <c r="D289" s="8"/>
      <c r="E289" s="8"/>
      <c r="F289" s="8"/>
    </row>
    <row r="290" spans="1:6" x14ac:dyDescent="0.25">
      <c r="A290" s="8">
        <v>281</v>
      </c>
      <c r="B290" s="1" t="s">
        <v>10</v>
      </c>
      <c r="C290" s="6">
        <v>0</v>
      </c>
      <c r="D290" s="6">
        <v>0</v>
      </c>
      <c r="E290" s="7">
        <v>0</v>
      </c>
      <c r="F290" s="8"/>
    </row>
    <row r="291" spans="1:6" ht="124.5" customHeight="1" x14ac:dyDescent="0.25">
      <c r="A291" s="8">
        <v>282</v>
      </c>
      <c r="B291" s="5" t="s">
        <v>75</v>
      </c>
      <c r="C291" s="8"/>
      <c r="D291" s="8"/>
      <c r="E291" s="8"/>
      <c r="F291" s="8"/>
    </row>
    <row r="292" spans="1:6" x14ac:dyDescent="0.25">
      <c r="A292" s="8">
        <v>283</v>
      </c>
      <c r="B292" s="1" t="s">
        <v>16</v>
      </c>
      <c r="C292" s="6">
        <v>0</v>
      </c>
      <c r="D292" s="6">
        <v>0</v>
      </c>
      <c r="E292" s="7">
        <v>0</v>
      </c>
      <c r="F292" s="8"/>
    </row>
    <row r="293" spans="1:6" x14ac:dyDescent="0.25">
      <c r="A293" s="8">
        <v>284</v>
      </c>
      <c r="B293" s="2" t="s">
        <v>18</v>
      </c>
      <c r="C293" s="16">
        <f>C294+C295+C296+C297</f>
        <v>610.84142999999995</v>
      </c>
      <c r="D293" s="16">
        <f>D294+D295+D296+D297</f>
        <v>610.84142999999995</v>
      </c>
      <c r="E293" s="7">
        <f>D293/C293*100</f>
        <v>100</v>
      </c>
      <c r="F293" s="17"/>
    </row>
    <row r="294" spans="1:6" x14ac:dyDescent="0.25">
      <c r="A294" s="8">
        <v>285</v>
      </c>
      <c r="B294" s="1" t="s">
        <v>16</v>
      </c>
      <c r="C294" s="18">
        <f>C303</f>
        <v>0</v>
      </c>
      <c r="D294" s="18">
        <f>D303</f>
        <v>0</v>
      </c>
      <c r="E294" s="7" t="e">
        <f>D294/C294*100</f>
        <v>#DIV/0!</v>
      </c>
      <c r="F294" s="17"/>
    </row>
    <row r="295" spans="1:6" x14ac:dyDescent="0.25">
      <c r="A295" s="8">
        <v>286</v>
      </c>
      <c r="B295" s="1" t="s">
        <v>10</v>
      </c>
      <c r="C295" s="17"/>
      <c r="D295" s="17"/>
      <c r="E295" s="17"/>
      <c r="F295" s="17"/>
    </row>
    <row r="296" spans="1:6" x14ac:dyDescent="0.25">
      <c r="A296" s="8">
        <v>287</v>
      </c>
      <c r="B296" s="1" t="s">
        <v>11</v>
      </c>
      <c r="C296" s="18">
        <f>C301+C299</f>
        <v>610.84142999999995</v>
      </c>
      <c r="D296" s="18">
        <f>D301+D299</f>
        <v>610.84142999999995</v>
      </c>
      <c r="E296" s="7">
        <f>D296/C296*100</f>
        <v>100</v>
      </c>
      <c r="F296" s="17"/>
    </row>
    <row r="297" spans="1:6" x14ac:dyDescent="0.25">
      <c r="A297" s="8">
        <v>288</v>
      </c>
      <c r="B297" s="1" t="s">
        <v>12</v>
      </c>
      <c r="C297" s="17"/>
      <c r="D297" s="17"/>
      <c r="E297" s="17"/>
      <c r="F297" s="17"/>
    </row>
    <row r="298" spans="1:6" ht="45" x14ac:dyDescent="0.25">
      <c r="A298" s="8">
        <v>289</v>
      </c>
      <c r="B298" s="3" t="s">
        <v>73</v>
      </c>
      <c r="C298" s="17"/>
      <c r="D298" s="17"/>
      <c r="E298" s="17"/>
      <c r="F298" s="17"/>
    </row>
    <row r="299" spans="1:6" x14ac:dyDescent="0.25">
      <c r="A299" s="8">
        <v>290</v>
      </c>
      <c r="B299" s="1" t="s">
        <v>11</v>
      </c>
      <c r="C299" s="6">
        <v>399.09143</v>
      </c>
      <c r="D299" s="6">
        <v>399.09143</v>
      </c>
      <c r="E299" s="7">
        <f>D299/C299*100</f>
        <v>100</v>
      </c>
      <c r="F299" s="17"/>
    </row>
    <row r="300" spans="1:6" ht="38.25" customHeight="1" x14ac:dyDescent="0.25">
      <c r="A300" s="8">
        <v>291</v>
      </c>
      <c r="B300" s="3" t="s">
        <v>76</v>
      </c>
      <c r="C300" s="8"/>
      <c r="D300" s="8"/>
      <c r="E300" s="8"/>
      <c r="F300" s="8"/>
    </row>
    <row r="301" spans="1:6" x14ac:dyDescent="0.25">
      <c r="A301" s="8">
        <v>292</v>
      </c>
      <c r="B301" s="1" t="s">
        <v>11</v>
      </c>
      <c r="C301" s="6">
        <v>211.75</v>
      </c>
      <c r="D301" s="6">
        <v>211.75</v>
      </c>
      <c r="E301" s="7">
        <f>D301/C301*100</f>
        <v>100</v>
      </c>
      <c r="F301" s="27"/>
    </row>
    <row r="302" spans="1:6" ht="30" x14ac:dyDescent="0.25">
      <c r="A302" s="8">
        <v>293</v>
      </c>
      <c r="B302" s="3" t="s">
        <v>82</v>
      </c>
      <c r="C302" s="6"/>
      <c r="D302" s="6"/>
      <c r="E302" s="7"/>
      <c r="F302" s="8"/>
    </row>
    <row r="303" spans="1:6" x14ac:dyDescent="0.25">
      <c r="A303" s="8">
        <v>294</v>
      </c>
      <c r="B303" s="1" t="s">
        <v>9</v>
      </c>
      <c r="C303" s="6">
        <v>0</v>
      </c>
      <c r="D303" s="6">
        <v>0</v>
      </c>
      <c r="E303" s="7">
        <v>0</v>
      </c>
      <c r="F303" s="8"/>
    </row>
    <row r="304" spans="1:6" x14ac:dyDescent="0.25">
      <c r="A304" s="8">
        <v>295</v>
      </c>
      <c r="B304" s="60" t="s">
        <v>41</v>
      </c>
      <c r="C304" s="61"/>
      <c r="D304" s="61"/>
      <c r="E304" s="61"/>
      <c r="F304" s="62"/>
    </row>
    <row r="305" spans="1:6" x14ac:dyDescent="0.25">
      <c r="A305" s="8">
        <v>296</v>
      </c>
      <c r="B305" s="2" t="s">
        <v>42</v>
      </c>
      <c r="C305" s="16">
        <f>C306+C307+C308+C309</f>
        <v>3000</v>
      </c>
      <c r="D305" s="16">
        <f>D306+D307+D308+D309</f>
        <v>3000</v>
      </c>
      <c r="E305" s="9">
        <f>D305/C305*100</f>
        <v>100</v>
      </c>
      <c r="F305" s="17"/>
    </row>
    <row r="306" spans="1:6" x14ac:dyDescent="0.25">
      <c r="A306" s="8">
        <v>297</v>
      </c>
      <c r="B306" s="1" t="s">
        <v>16</v>
      </c>
      <c r="C306" s="17"/>
      <c r="D306" s="17"/>
      <c r="E306" s="17"/>
      <c r="F306" s="17"/>
    </row>
    <row r="307" spans="1:6" x14ac:dyDescent="0.25">
      <c r="A307" s="8">
        <v>298</v>
      </c>
      <c r="B307" s="1" t="s">
        <v>10</v>
      </c>
      <c r="C307" s="18">
        <f>C312</f>
        <v>2000</v>
      </c>
      <c r="D307" s="18">
        <f>D312</f>
        <v>2000</v>
      </c>
      <c r="E307" s="7">
        <f>D307/C307*100</f>
        <v>100</v>
      </c>
      <c r="F307" s="17"/>
    </row>
    <row r="308" spans="1:6" x14ac:dyDescent="0.25">
      <c r="A308" s="8">
        <v>299</v>
      </c>
      <c r="B308" s="1" t="s">
        <v>11</v>
      </c>
      <c r="C308" s="18">
        <f>C313</f>
        <v>1000</v>
      </c>
      <c r="D308" s="18">
        <f>D313</f>
        <v>1000</v>
      </c>
      <c r="E308" s="7">
        <f>D308/C308*100</f>
        <v>100</v>
      </c>
      <c r="F308" s="17"/>
    </row>
    <row r="309" spans="1:6" x14ac:dyDescent="0.25">
      <c r="A309" s="8">
        <v>300</v>
      </c>
      <c r="B309" s="1" t="s">
        <v>12</v>
      </c>
      <c r="C309" s="17"/>
      <c r="D309" s="17"/>
      <c r="E309" s="17"/>
      <c r="F309" s="17"/>
    </row>
    <row r="310" spans="1:6" x14ac:dyDescent="0.25">
      <c r="A310" s="8">
        <v>301</v>
      </c>
      <c r="B310" s="2" t="s">
        <v>18</v>
      </c>
      <c r="C310" s="16">
        <f>C311+C312+C313</f>
        <v>3000</v>
      </c>
      <c r="D310" s="16">
        <f>D311+D312+D313</f>
        <v>3000</v>
      </c>
      <c r="E310" s="9">
        <f>D310/C310*100</f>
        <v>100</v>
      </c>
      <c r="F310" s="17"/>
    </row>
    <row r="311" spans="1:6" x14ac:dyDescent="0.25">
      <c r="A311" s="8">
        <v>302</v>
      </c>
      <c r="B311" s="1" t="s">
        <v>16</v>
      </c>
      <c r="C311" s="17"/>
      <c r="D311" s="17"/>
      <c r="E311" s="17"/>
      <c r="F311" s="17"/>
    </row>
    <row r="312" spans="1:6" x14ac:dyDescent="0.25">
      <c r="A312" s="8">
        <v>303</v>
      </c>
      <c r="B312" s="1" t="s">
        <v>10</v>
      </c>
      <c r="C312" s="18">
        <f>C318</f>
        <v>2000</v>
      </c>
      <c r="D312" s="18">
        <f>D318</f>
        <v>2000</v>
      </c>
      <c r="E312" s="7">
        <f>D312/C312*100</f>
        <v>100</v>
      </c>
      <c r="F312" s="17"/>
    </row>
    <row r="313" spans="1:6" x14ac:dyDescent="0.25">
      <c r="A313" s="8">
        <v>304</v>
      </c>
      <c r="B313" s="1" t="s">
        <v>11</v>
      </c>
      <c r="C313" s="18">
        <f>C316+C319</f>
        <v>1000</v>
      </c>
      <c r="D313" s="18">
        <f>D316+D319</f>
        <v>1000</v>
      </c>
      <c r="E313" s="7">
        <f>D313/C313*100</f>
        <v>100</v>
      </c>
      <c r="F313" s="17"/>
    </row>
    <row r="314" spans="1:6" x14ac:dyDescent="0.25">
      <c r="A314" s="8">
        <v>305</v>
      </c>
      <c r="B314" s="1" t="s">
        <v>12</v>
      </c>
      <c r="C314" s="17"/>
      <c r="D314" s="17"/>
      <c r="E314" s="17"/>
      <c r="F314" s="17"/>
    </row>
    <row r="315" spans="1:6" ht="30" x14ac:dyDescent="0.25">
      <c r="A315" s="8">
        <v>306</v>
      </c>
      <c r="B315" s="3" t="s">
        <v>77</v>
      </c>
      <c r="C315" s="8"/>
      <c r="D315" s="8"/>
      <c r="E315" s="8"/>
      <c r="F315" s="8"/>
    </row>
    <row r="316" spans="1:6" x14ac:dyDescent="0.25">
      <c r="A316" s="8">
        <v>307</v>
      </c>
      <c r="B316" s="1" t="s">
        <v>11</v>
      </c>
      <c r="C316" s="6">
        <v>0</v>
      </c>
      <c r="D316" s="6">
        <v>0</v>
      </c>
      <c r="E316" s="7">
        <v>0</v>
      </c>
      <c r="F316" s="8"/>
    </row>
    <row r="317" spans="1:6" ht="65.25" customHeight="1" x14ac:dyDescent="0.25">
      <c r="A317" s="8">
        <v>308</v>
      </c>
      <c r="B317" s="3" t="s">
        <v>78</v>
      </c>
      <c r="C317" s="8"/>
      <c r="D317" s="8"/>
      <c r="E317" s="8"/>
      <c r="F317" s="8"/>
    </row>
    <row r="318" spans="1:6" x14ac:dyDescent="0.25">
      <c r="A318" s="8">
        <v>309</v>
      </c>
      <c r="B318" s="1" t="s">
        <v>10</v>
      </c>
      <c r="C318" s="6">
        <v>2000</v>
      </c>
      <c r="D318" s="6">
        <v>2000</v>
      </c>
      <c r="E318" s="7">
        <f>D318/C318*100</f>
        <v>100</v>
      </c>
      <c r="F318" s="8"/>
    </row>
    <row r="319" spans="1:6" x14ac:dyDescent="0.25">
      <c r="A319" s="8">
        <v>310</v>
      </c>
      <c r="B319" s="1" t="s">
        <v>11</v>
      </c>
      <c r="C319" s="6">
        <v>1000</v>
      </c>
      <c r="D319" s="6">
        <v>1000</v>
      </c>
      <c r="E319" s="7">
        <f>D319/C319*100</f>
        <v>100</v>
      </c>
      <c r="F319" s="8"/>
    </row>
    <row r="320" spans="1:6" ht="30" customHeight="1" x14ac:dyDescent="0.25">
      <c r="A320" s="8">
        <v>311</v>
      </c>
      <c r="B320" s="60" t="s">
        <v>44</v>
      </c>
      <c r="C320" s="61"/>
      <c r="D320" s="61"/>
      <c r="E320" s="61"/>
      <c r="F320" s="62"/>
    </row>
    <row r="321" spans="1:6" x14ac:dyDescent="0.25">
      <c r="A321" s="8">
        <v>312</v>
      </c>
      <c r="B321" s="2" t="s">
        <v>45</v>
      </c>
      <c r="C321" s="9">
        <f>C322+C323+C324+C325</f>
        <v>0</v>
      </c>
      <c r="D321" s="9">
        <f>D322+D323+D324+D325</f>
        <v>0</v>
      </c>
      <c r="E321" s="9">
        <v>0</v>
      </c>
      <c r="F321" s="8"/>
    </row>
    <row r="322" spans="1:6" x14ac:dyDescent="0.25">
      <c r="A322" s="8">
        <v>313</v>
      </c>
      <c r="B322" s="1" t="s">
        <v>16</v>
      </c>
      <c r="C322" s="8"/>
      <c r="D322" s="8"/>
      <c r="E322" s="8"/>
      <c r="F322" s="8"/>
    </row>
    <row r="323" spans="1:6" x14ac:dyDescent="0.25">
      <c r="A323" s="8">
        <v>314</v>
      </c>
      <c r="B323" s="1" t="s">
        <v>10</v>
      </c>
      <c r="C323" s="7">
        <f>C328</f>
        <v>0</v>
      </c>
      <c r="D323" s="7">
        <f>D328</f>
        <v>0</v>
      </c>
      <c r="E323" s="7">
        <v>0</v>
      </c>
      <c r="F323" s="8"/>
    </row>
    <row r="324" spans="1:6" x14ac:dyDescent="0.25">
      <c r="A324" s="8">
        <v>315</v>
      </c>
      <c r="B324" s="1" t="s">
        <v>11</v>
      </c>
      <c r="C324" s="7">
        <f>C329</f>
        <v>0</v>
      </c>
      <c r="D324" s="7">
        <f>D329</f>
        <v>0</v>
      </c>
      <c r="E324" s="7">
        <v>0</v>
      </c>
      <c r="F324" s="8"/>
    </row>
    <row r="325" spans="1:6" x14ac:dyDescent="0.25">
      <c r="A325" s="8">
        <v>316</v>
      </c>
      <c r="B325" s="1" t="s">
        <v>12</v>
      </c>
      <c r="C325" s="8"/>
      <c r="D325" s="8"/>
      <c r="E325" s="8"/>
      <c r="F325" s="8"/>
    </row>
    <row r="326" spans="1:6" x14ac:dyDescent="0.25">
      <c r="A326" s="8">
        <v>317</v>
      </c>
      <c r="B326" s="2" t="s">
        <v>18</v>
      </c>
      <c r="C326" s="9">
        <f>C327+C328+C329+C330</f>
        <v>0</v>
      </c>
      <c r="D326" s="9">
        <f>D327+D328+D329+D330</f>
        <v>0</v>
      </c>
      <c r="E326" s="9">
        <v>0</v>
      </c>
      <c r="F326" s="8"/>
    </row>
    <row r="327" spans="1:6" x14ac:dyDescent="0.25">
      <c r="A327" s="8">
        <v>318</v>
      </c>
      <c r="B327" s="1" t="s">
        <v>16</v>
      </c>
      <c r="C327" s="8"/>
      <c r="D327" s="8"/>
      <c r="E327" s="8"/>
      <c r="F327" s="8"/>
    </row>
    <row r="328" spans="1:6" x14ac:dyDescent="0.25">
      <c r="A328" s="8">
        <v>319</v>
      </c>
      <c r="B328" s="1" t="s">
        <v>10</v>
      </c>
      <c r="C328" s="7">
        <f>C334</f>
        <v>0</v>
      </c>
      <c r="D328" s="7">
        <f>D334</f>
        <v>0</v>
      </c>
      <c r="E328" s="7">
        <v>0</v>
      </c>
      <c r="F328" s="8"/>
    </row>
    <row r="329" spans="1:6" x14ac:dyDescent="0.25">
      <c r="A329" s="8">
        <v>320</v>
      </c>
      <c r="B329" s="1" t="s">
        <v>11</v>
      </c>
      <c r="C329" s="7">
        <f>C332</f>
        <v>0</v>
      </c>
      <c r="D329" s="7">
        <f>D332</f>
        <v>0</v>
      </c>
      <c r="E329" s="7">
        <v>0</v>
      </c>
      <c r="F329" s="8"/>
    </row>
    <row r="330" spans="1:6" x14ac:dyDescent="0.25">
      <c r="A330" s="8">
        <v>321</v>
      </c>
      <c r="B330" s="1" t="s">
        <v>12</v>
      </c>
      <c r="C330" s="8"/>
      <c r="D330" s="8"/>
      <c r="E330" s="8"/>
      <c r="F330" s="8"/>
    </row>
    <row r="331" spans="1:6" ht="75" x14ac:dyDescent="0.25">
      <c r="A331" s="8">
        <v>322</v>
      </c>
      <c r="B331" s="3" t="s">
        <v>79</v>
      </c>
      <c r="C331" s="8"/>
      <c r="D331" s="8"/>
      <c r="E331" s="8"/>
      <c r="F331" s="8"/>
    </row>
    <row r="332" spans="1:6" x14ac:dyDescent="0.25">
      <c r="A332" s="8">
        <v>323</v>
      </c>
      <c r="B332" s="1" t="s">
        <v>11</v>
      </c>
      <c r="C332" s="6">
        <v>0</v>
      </c>
      <c r="D332" s="6">
        <v>0</v>
      </c>
      <c r="E332" s="7">
        <v>0</v>
      </c>
      <c r="F332" s="8"/>
    </row>
    <row r="333" spans="1:6" ht="60" x14ac:dyDescent="0.25">
      <c r="A333" s="8">
        <v>324</v>
      </c>
      <c r="B333" s="3" t="s">
        <v>80</v>
      </c>
      <c r="C333" s="8"/>
      <c r="D333" s="8"/>
      <c r="E333" s="8"/>
      <c r="F333" s="8"/>
    </row>
    <row r="334" spans="1:6" x14ac:dyDescent="0.25">
      <c r="A334" s="8">
        <v>325</v>
      </c>
      <c r="B334" s="1" t="s">
        <v>10</v>
      </c>
      <c r="C334" s="6">
        <v>0</v>
      </c>
      <c r="D334" s="6">
        <v>0</v>
      </c>
      <c r="E334" s="7">
        <v>0</v>
      </c>
      <c r="F334" s="8"/>
    </row>
    <row r="335" spans="1:6" x14ac:dyDescent="0.25">
      <c r="A335" s="8">
        <v>326</v>
      </c>
      <c r="B335" s="60" t="s">
        <v>46</v>
      </c>
      <c r="C335" s="61"/>
      <c r="D335" s="61"/>
      <c r="E335" s="61"/>
      <c r="F335" s="62"/>
    </row>
    <row r="336" spans="1:6" x14ac:dyDescent="0.25">
      <c r="A336" s="8">
        <v>327</v>
      </c>
      <c r="B336" s="2" t="s">
        <v>47</v>
      </c>
      <c r="C336" s="9">
        <f>C337+C338+C339+C340</f>
        <v>3271.85</v>
      </c>
      <c r="D336" s="9">
        <f>D337+D338+D339+D340</f>
        <v>3156.3409000000001</v>
      </c>
      <c r="E336" s="7">
        <f>D336/C336*100</f>
        <v>96.469608936840018</v>
      </c>
      <c r="F336" s="8"/>
    </row>
    <row r="337" spans="1:7" x14ac:dyDescent="0.25">
      <c r="A337" s="8">
        <v>328</v>
      </c>
      <c r="B337" s="1" t="s">
        <v>16</v>
      </c>
      <c r="C337" s="7">
        <f t="shared" ref="C337:D339" si="6">C342</f>
        <v>552.4</v>
      </c>
      <c r="D337" s="7">
        <f t="shared" si="6"/>
        <v>559.07349999999997</v>
      </c>
      <c r="E337" s="7">
        <f>D337/C337*100</f>
        <v>101.20809196234613</v>
      </c>
      <c r="F337" s="8"/>
    </row>
    <row r="338" spans="1:7" x14ac:dyDescent="0.25">
      <c r="A338" s="8">
        <v>329</v>
      </c>
      <c r="B338" s="1" t="s">
        <v>10</v>
      </c>
      <c r="C338" s="7">
        <f t="shared" si="6"/>
        <v>1511.1</v>
      </c>
      <c r="D338" s="7">
        <f t="shared" si="6"/>
        <v>1388.9174</v>
      </c>
      <c r="E338" s="7">
        <f>D338/C338*100</f>
        <v>91.914327311230238</v>
      </c>
      <c r="F338" s="8"/>
    </row>
    <row r="339" spans="1:7" x14ac:dyDescent="0.25">
      <c r="A339" s="8">
        <v>330</v>
      </c>
      <c r="B339" s="1" t="s">
        <v>11</v>
      </c>
      <c r="C339" s="7">
        <f t="shared" si="6"/>
        <v>1208.3499999999999</v>
      </c>
      <c r="D339" s="7">
        <f t="shared" si="6"/>
        <v>1208.3499999999999</v>
      </c>
      <c r="E339" s="7">
        <f>D339/C339*100</f>
        <v>100</v>
      </c>
      <c r="F339" s="8"/>
    </row>
    <row r="340" spans="1:7" x14ac:dyDescent="0.25">
      <c r="A340" s="8">
        <v>331</v>
      </c>
      <c r="B340" s="1" t="s">
        <v>12</v>
      </c>
      <c r="C340" s="8"/>
      <c r="D340" s="8"/>
      <c r="E340" s="8"/>
      <c r="F340" s="8"/>
    </row>
    <row r="341" spans="1:7" x14ac:dyDescent="0.25">
      <c r="A341" s="8">
        <v>332</v>
      </c>
      <c r="B341" s="2" t="s">
        <v>18</v>
      </c>
      <c r="C341" s="9">
        <f>C342++C343+C344+C345</f>
        <v>3271.85</v>
      </c>
      <c r="D341" s="9">
        <f>D342++D343+D344+D345</f>
        <v>3156.3409000000001</v>
      </c>
      <c r="E341" s="9">
        <f>D341/C341*100</f>
        <v>96.469608936840018</v>
      </c>
      <c r="F341" s="8"/>
    </row>
    <row r="342" spans="1:7" x14ac:dyDescent="0.25">
      <c r="A342" s="8">
        <v>333</v>
      </c>
      <c r="B342" s="1" t="s">
        <v>16</v>
      </c>
      <c r="C342" s="7">
        <f t="shared" ref="C342:D344" si="7">C349</f>
        <v>552.4</v>
      </c>
      <c r="D342" s="7">
        <f t="shared" si="7"/>
        <v>559.07349999999997</v>
      </c>
      <c r="E342" s="7">
        <f>D342/C342*100</f>
        <v>101.20809196234613</v>
      </c>
      <c r="F342" s="8"/>
    </row>
    <row r="343" spans="1:7" x14ac:dyDescent="0.25">
      <c r="A343" s="8">
        <v>334</v>
      </c>
      <c r="B343" s="1" t="s">
        <v>10</v>
      </c>
      <c r="C343" s="7">
        <f t="shared" si="7"/>
        <v>1511.1</v>
      </c>
      <c r="D343" s="7">
        <f t="shared" si="7"/>
        <v>1388.9174</v>
      </c>
      <c r="E343" s="7">
        <f>D343/C343*100</f>
        <v>91.914327311230238</v>
      </c>
      <c r="F343" s="8"/>
    </row>
    <row r="344" spans="1:7" x14ac:dyDescent="0.25">
      <c r="A344" s="8">
        <v>335</v>
      </c>
      <c r="B344" s="1" t="s">
        <v>11</v>
      </c>
      <c r="C344" s="7">
        <f t="shared" si="7"/>
        <v>1208.3499999999999</v>
      </c>
      <c r="D344" s="7">
        <f t="shared" si="7"/>
        <v>1208.3499999999999</v>
      </c>
      <c r="E344" s="7">
        <f>D344/C344*100</f>
        <v>100</v>
      </c>
      <c r="F344" s="8"/>
    </row>
    <row r="345" spans="1:7" x14ac:dyDescent="0.25">
      <c r="A345" s="8">
        <v>336</v>
      </c>
      <c r="B345" s="1" t="s">
        <v>12</v>
      </c>
      <c r="C345" s="8"/>
      <c r="D345" s="8"/>
      <c r="E345" s="8"/>
      <c r="F345" s="8"/>
    </row>
    <row r="346" spans="1:7" ht="45" x14ac:dyDescent="0.25">
      <c r="A346" s="8">
        <v>337</v>
      </c>
      <c r="B346" s="23" t="s">
        <v>90</v>
      </c>
      <c r="C346" s="8"/>
      <c r="D346" s="8"/>
      <c r="E346" s="8"/>
      <c r="F346" s="8"/>
    </row>
    <row r="347" spans="1:7" x14ac:dyDescent="0.25">
      <c r="A347" s="8">
        <v>338</v>
      </c>
      <c r="B347" s="24" t="s">
        <v>11</v>
      </c>
      <c r="C347" s="6">
        <v>0</v>
      </c>
      <c r="D347" s="6">
        <v>0</v>
      </c>
      <c r="E347" s="7">
        <v>0</v>
      </c>
      <c r="F347" s="8"/>
    </row>
    <row r="348" spans="1:7" ht="45" x14ac:dyDescent="0.25">
      <c r="A348" s="8">
        <v>339</v>
      </c>
      <c r="B348" s="23" t="s">
        <v>81</v>
      </c>
      <c r="C348" s="44">
        <f>C349+C350+C351</f>
        <v>3271.85</v>
      </c>
      <c r="D348" s="44">
        <f>D349+D350+D351</f>
        <v>3156.3409000000001</v>
      </c>
      <c r="E348" s="7">
        <f>D348/C348*100</f>
        <v>96.469608936840018</v>
      </c>
      <c r="F348" s="8"/>
    </row>
    <row r="349" spans="1:7" x14ac:dyDescent="0.25">
      <c r="A349" s="8">
        <v>340</v>
      </c>
      <c r="B349" s="3" t="s">
        <v>9</v>
      </c>
      <c r="C349" s="8">
        <v>552.4</v>
      </c>
      <c r="D349" s="6">
        <v>559.07349999999997</v>
      </c>
      <c r="E349" s="7">
        <f>D349/C349*100</f>
        <v>101.20809196234613</v>
      </c>
      <c r="F349" s="8"/>
      <c r="G349" s="43"/>
    </row>
    <row r="350" spans="1:7" x14ac:dyDescent="0.25">
      <c r="A350" s="8">
        <v>341</v>
      </c>
      <c r="B350" s="24" t="s">
        <v>10</v>
      </c>
      <c r="C350" s="44">
        <v>1511.1</v>
      </c>
      <c r="D350" s="6">
        <v>1388.9174</v>
      </c>
      <c r="E350" s="7">
        <f>D350/C350*100</f>
        <v>91.914327311230238</v>
      </c>
      <c r="F350" s="8"/>
      <c r="G350" s="43"/>
    </row>
    <row r="351" spans="1:7" x14ac:dyDescent="0.25">
      <c r="A351" s="8">
        <v>342</v>
      </c>
      <c r="B351" s="24" t="s">
        <v>11</v>
      </c>
      <c r="C351" s="44">
        <v>1208.3499999999999</v>
      </c>
      <c r="D351" s="6">
        <v>1208.3499999999999</v>
      </c>
      <c r="E351" s="7">
        <f>D351/C351*100</f>
        <v>100</v>
      </c>
      <c r="F351" s="8"/>
    </row>
    <row r="352" spans="1:7" x14ac:dyDescent="0.25">
      <c r="A352" s="8">
        <v>343</v>
      </c>
      <c r="B352" s="60" t="s">
        <v>109</v>
      </c>
      <c r="C352" s="61"/>
      <c r="D352" s="61"/>
      <c r="E352" s="61"/>
      <c r="F352" s="62"/>
    </row>
    <row r="353" spans="1:6" x14ac:dyDescent="0.25">
      <c r="A353" s="8">
        <v>344</v>
      </c>
      <c r="B353" s="2" t="s">
        <v>115</v>
      </c>
      <c r="C353" s="9">
        <f>C354+C355+C356+C357</f>
        <v>0</v>
      </c>
      <c r="D353" s="9">
        <f>D354+D355+D356+D357</f>
        <v>0</v>
      </c>
      <c r="E353" s="7">
        <v>0</v>
      </c>
      <c r="F353" s="8"/>
    </row>
    <row r="354" spans="1:6" x14ac:dyDescent="0.25">
      <c r="A354" s="8">
        <v>345</v>
      </c>
      <c r="B354" s="1" t="s">
        <v>16</v>
      </c>
      <c r="C354" s="7">
        <f t="shared" ref="C354:D356" si="8">C359</f>
        <v>0</v>
      </c>
      <c r="D354" s="7">
        <f t="shared" si="8"/>
        <v>0</v>
      </c>
      <c r="E354" s="7">
        <v>0</v>
      </c>
      <c r="F354" s="8"/>
    </row>
    <row r="355" spans="1:6" x14ac:dyDescent="0.25">
      <c r="A355" s="8">
        <v>346</v>
      </c>
      <c r="B355" s="1" t="s">
        <v>10</v>
      </c>
      <c r="C355" s="7">
        <f t="shared" si="8"/>
        <v>0</v>
      </c>
      <c r="D355" s="7">
        <f t="shared" si="8"/>
        <v>0</v>
      </c>
      <c r="E355" s="7">
        <v>0</v>
      </c>
      <c r="F355" s="8"/>
    </row>
    <row r="356" spans="1:6" x14ac:dyDescent="0.25">
      <c r="A356" s="8">
        <v>347</v>
      </c>
      <c r="B356" s="1" t="s">
        <v>11</v>
      </c>
      <c r="C356" s="7">
        <f t="shared" si="8"/>
        <v>0</v>
      </c>
      <c r="D356" s="7">
        <f t="shared" si="8"/>
        <v>0</v>
      </c>
      <c r="E356" s="7">
        <v>0</v>
      </c>
      <c r="F356" s="8"/>
    </row>
    <row r="357" spans="1:6" x14ac:dyDescent="0.25">
      <c r="A357" s="8">
        <v>348</v>
      </c>
      <c r="B357" s="1" t="s">
        <v>12</v>
      </c>
      <c r="C357" s="8"/>
      <c r="D357" s="8"/>
      <c r="E357" s="7"/>
      <c r="F357" s="8"/>
    </row>
    <row r="358" spans="1:6" x14ac:dyDescent="0.25">
      <c r="A358" s="8">
        <v>349</v>
      </c>
      <c r="B358" s="2" t="s">
        <v>18</v>
      </c>
      <c r="C358" s="9">
        <f>C359++C360+C361+C362</f>
        <v>0</v>
      </c>
      <c r="D358" s="9">
        <f>D359++D360+D361+D362</f>
        <v>0</v>
      </c>
      <c r="E358" s="7">
        <v>0</v>
      </c>
      <c r="F358" s="8"/>
    </row>
    <row r="359" spans="1:6" x14ac:dyDescent="0.25">
      <c r="A359" s="8">
        <v>350</v>
      </c>
      <c r="B359" s="1" t="s">
        <v>16</v>
      </c>
      <c r="C359" s="7">
        <f>C366</f>
        <v>0</v>
      </c>
      <c r="D359" s="7">
        <f>D366</f>
        <v>0</v>
      </c>
      <c r="E359" s="7">
        <v>0</v>
      </c>
      <c r="F359" s="8"/>
    </row>
    <row r="360" spans="1:6" x14ac:dyDescent="0.25">
      <c r="A360" s="8">
        <v>351</v>
      </c>
      <c r="B360" s="1" t="s">
        <v>10</v>
      </c>
      <c r="C360" s="7">
        <f>C364</f>
        <v>0</v>
      </c>
      <c r="D360" s="7">
        <f>D364</f>
        <v>0</v>
      </c>
      <c r="E360" s="7">
        <v>0</v>
      </c>
      <c r="F360" s="8"/>
    </row>
    <row r="361" spans="1:6" x14ac:dyDescent="0.25">
      <c r="A361" s="8">
        <v>352</v>
      </c>
      <c r="B361" s="1" t="s">
        <v>11</v>
      </c>
      <c r="C361" s="7">
        <f>C365+C367</f>
        <v>0</v>
      </c>
      <c r="D361" s="7">
        <f>D365+D367</f>
        <v>0</v>
      </c>
      <c r="E361" s="7">
        <v>0</v>
      </c>
      <c r="F361" s="8"/>
    </row>
    <row r="362" spans="1:6" x14ac:dyDescent="0.25">
      <c r="A362" s="8">
        <v>353</v>
      </c>
      <c r="B362" s="1" t="s">
        <v>12</v>
      </c>
      <c r="C362" s="8"/>
      <c r="D362" s="8"/>
      <c r="E362" s="7"/>
      <c r="F362" s="8"/>
    </row>
    <row r="363" spans="1:6" ht="48" customHeight="1" x14ac:dyDescent="0.25">
      <c r="A363" s="8">
        <v>354</v>
      </c>
      <c r="B363" s="23" t="s">
        <v>110</v>
      </c>
      <c r="C363" s="8"/>
      <c r="D363" s="8"/>
      <c r="E363" s="7"/>
      <c r="F363" s="8"/>
    </row>
    <row r="364" spans="1:6" x14ac:dyDescent="0.25">
      <c r="A364" s="8">
        <v>355</v>
      </c>
      <c r="B364" s="1" t="s">
        <v>10</v>
      </c>
      <c r="C364" s="7"/>
      <c r="D364" s="7"/>
      <c r="E364" s="7"/>
      <c r="F364" s="8"/>
    </row>
    <row r="365" spans="1:6" x14ac:dyDescent="0.25">
      <c r="A365" s="8">
        <v>356</v>
      </c>
      <c r="B365" s="1" t="s">
        <v>11</v>
      </c>
      <c r="C365" s="7">
        <v>0</v>
      </c>
      <c r="D365" s="7">
        <v>0</v>
      </c>
      <c r="E365" s="7">
        <v>0</v>
      </c>
      <c r="F365" s="8"/>
    </row>
    <row r="366" spans="1:6" ht="45.75" customHeight="1" x14ac:dyDescent="0.25">
      <c r="A366" s="8">
        <v>357</v>
      </c>
      <c r="B366" s="23" t="s">
        <v>111</v>
      </c>
      <c r="C366" s="8"/>
      <c r="D366" s="8"/>
      <c r="E366" s="8"/>
      <c r="F366" s="8"/>
    </row>
    <row r="367" spans="1:6" x14ac:dyDescent="0.25">
      <c r="A367" s="8">
        <v>358</v>
      </c>
      <c r="B367" s="1" t="s">
        <v>11</v>
      </c>
      <c r="C367" s="7">
        <v>0</v>
      </c>
      <c r="D367" s="7">
        <v>0</v>
      </c>
      <c r="E367" s="7">
        <v>0</v>
      </c>
      <c r="F367" s="8"/>
    </row>
    <row r="368" spans="1:6" x14ac:dyDescent="0.25">
      <c r="A368" s="8">
        <v>359</v>
      </c>
      <c r="B368" s="58" t="s">
        <v>121</v>
      </c>
      <c r="C368" s="59"/>
      <c r="D368" s="59"/>
      <c r="E368" s="59"/>
      <c r="F368" s="59"/>
    </row>
    <row r="369" spans="1:6" ht="15.75" x14ac:dyDescent="0.25">
      <c r="A369" s="8">
        <v>360</v>
      </c>
      <c r="B369" s="40" t="s">
        <v>122</v>
      </c>
      <c r="C369" s="7"/>
      <c r="D369" s="7"/>
      <c r="E369" s="8"/>
      <c r="F369" s="8"/>
    </row>
    <row r="370" spans="1:6" ht="15.75" x14ac:dyDescent="0.25">
      <c r="A370" s="8">
        <v>361</v>
      </c>
      <c r="B370" s="39" t="s">
        <v>16</v>
      </c>
      <c r="C370" s="7">
        <f t="shared" ref="C370:D372" si="9">C375</f>
        <v>0</v>
      </c>
      <c r="D370" s="7">
        <f t="shared" si="9"/>
        <v>0</v>
      </c>
      <c r="E370" s="7">
        <v>0</v>
      </c>
      <c r="F370" s="8"/>
    </row>
    <row r="371" spans="1:6" x14ac:dyDescent="0.25">
      <c r="A371" s="8">
        <v>362</v>
      </c>
      <c r="B371" s="1" t="s">
        <v>10</v>
      </c>
      <c r="C371" s="7">
        <f t="shared" si="9"/>
        <v>0</v>
      </c>
      <c r="D371" s="7">
        <f t="shared" si="9"/>
        <v>0</v>
      </c>
      <c r="E371" s="7">
        <v>0</v>
      </c>
      <c r="F371" s="8"/>
    </row>
    <row r="372" spans="1:6" x14ac:dyDescent="0.25">
      <c r="A372" s="8">
        <v>363</v>
      </c>
      <c r="B372" s="1" t="s">
        <v>11</v>
      </c>
      <c r="C372" s="7">
        <f t="shared" si="9"/>
        <v>0</v>
      </c>
      <c r="D372" s="7">
        <f t="shared" si="9"/>
        <v>0</v>
      </c>
      <c r="E372" s="7">
        <v>0</v>
      </c>
      <c r="F372" s="8"/>
    </row>
    <row r="373" spans="1:6" x14ac:dyDescent="0.25">
      <c r="A373" s="8">
        <v>364</v>
      </c>
      <c r="B373" s="1" t="s">
        <v>12</v>
      </c>
      <c r="C373" s="7">
        <v>0</v>
      </c>
      <c r="D373" s="7">
        <v>0</v>
      </c>
      <c r="E373" s="7">
        <v>0</v>
      </c>
      <c r="F373" s="8"/>
    </row>
    <row r="374" spans="1:6" x14ac:dyDescent="0.25">
      <c r="A374" s="8">
        <v>365</v>
      </c>
      <c r="B374" s="2" t="s">
        <v>18</v>
      </c>
      <c r="C374" s="7">
        <f>C375+C376+C377+C378</f>
        <v>0</v>
      </c>
      <c r="D374" s="7">
        <f>D375+D376+D377+D378</f>
        <v>0</v>
      </c>
      <c r="E374" s="7">
        <v>0</v>
      </c>
      <c r="F374" s="8"/>
    </row>
    <row r="375" spans="1:6" x14ac:dyDescent="0.25">
      <c r="A375" s="8">
        <v>366</v>
      </c>
      <c r="B375" s="1" t="s">
        <v>16</v>
      </c>
      <c r="C375" s="7">
        <v>0</v>
      </c>
      <c r="D375" s="7">
        <v>0</v>
      </c>
      <c r="E375" s="7">
        <v>0</v>
      </c>
      <c r="F375" s="8"/>
    </row>
    <row r="376" spans="1:6" x14ac:dyDescent="0.25">
      <c r="A376" s="8">
        <v>367</v>
      </c>
      <c r="B376" s="1" t="s">
        <v>10</v>
      </c>
      <c r="C376" s="7">
        <v>0</v>
      </c>
      <c r="D376" s="7">
        <v>0</v>
      </c>
      <c r="E376" s="7">
        <v>0</v>
      </c>
      <c r="F376" s="8"/>
    </row>
    <row r="377" spans="1:6" x14ac:dyDescent="0.25">
      <c r="A377" s="8">
        <v>368</v>
      </c>
      <c r="B377" s="1" t="s">
        <v>11</v>
      </c>
      <c r="C377" s="7">
        <f>C380+C382+C384</f>
        <v>0</v>
      </c>
      <c r="D377" s="7">
        <f>D380+D382+D384</f>
        <v>0</v>
      </c>
      <c r="E377" s="7">
        <v>0</v>
      </c>
      <c r="F377" s="8"/>
    </row>
    <row r="378" spans="1:6" x14ac:dyDescent="0.25">
      <c r="A378" s="8">
        <v>369</v>
      </c>
      <c r="B378" s="1" t="s">
        <v>12</v>
      </c>
      <c r="C378" s="7">
        <v>0</v>
      </c>
      <c r="D378" s="7">
        <v>0</v>
      </c>
      <c r="E378" s="7">
        <v>0</v>
      </c>
      <c r="F378" s="8"/>
    </row>
    <row r="379" spans="1:6" ht="30" x14ac:dyDescent="0.25">
      <c r="A379" s="8">
        <v>370</v>
      </c>
      <c r="B379" s="41" t="s">
        <v>123</v>
      </c>
      <c r="C379" s="8"/>
      <c r="D379" s="8"/>
      <c r="E379" s="8"/>
      <c r="F379" s="8"/>
    </row>
    <row r="380" spans="1:6" x14ac:dyDescent="0.25">
      <c r="A380" s="8">
        <v>371</v>
      </c>
      <c r="B380" s="41" t="s">
        <v>120</v>
      </c>
      <c r="C380" s="7">
        <v>0</v>
      </c>
      <c r="D380" s="7">
        <v>0</v>
      </c>
      <c r="E380" s="7">
        <v>0</v>
      </c>
      <c r="F380" s="8"/>
    </row>
    <row r="381" spans="1:6" ht="30" x14ac:dyDescent="0.25">
      <c r="A381" s="8">
        <v>372</v>
      </c>
      <c r="B381" s="41" t="s">
        <v>125</v>
      </c>
      <c r="C381" s="8"/>
      <c r="D381" s="8"/>
      <c r="E381" s="8"/>
      <c r="F381" s="8"/>
    </row>
    <row r="382" spans="1:6" x14ac:dyDescent="0.25">
      <c r="A382" s="8">
        <v>373</v>
      </c>
      <c r="B382" s="41" t="s">
        <v>120</v>
      </c>
      <c r="C382" s="7">
        <v>0</v>
      </c>
      <c r="D382" s="7">
        <v>0</v>
      </c>
      <c r="E382" s="7">
        <v>0</v>
      </c>
      <c r="F382" s="8"/>
    </row>
    <row r="383" spans="1:6" ht="75" x14ac:dyDescent="0.25">
      <c r="A383" s="8">
        <v>374</v>
      </c>
      <c r="B383" s="41" t="s">
        <v>124</v>
      </c>
      <c r="C383" s="8"/>
      <c r="D383" s="8"/>
      <c r="E383" s="8"/>
      <c r="F383" s="8"/>
    </row>
    <row r="384" spans="1:6" x14ac:dyDescent="0.25">
      <c r="A384" s="8">
        <v>375</v>
      </c>
      <c r="B384" s="41" t="s">
        <v>120</v>
      </c>
      <c r="C384" s="7">
        <v>0</v>
      </c>
      <c r="D384" s="7">
        <v>0</v>
      </c>
      <c r="E384" s="7">
        <v>0</v>
      </c>
      <c r="F384" s="8"/>
    </row>
  </sheetData>
  <mergeCells count="28">
    <mergeCell ref="B243:F243"/>
    <mergeCell ref="B264:F264"/>
    <mergeCell ref="B105:F107"/>
    <mergeCell ref="B122:F122"/>
    <mergeCell ref="A2:F4"/>
    <mergeCell ref="A5:F5"/>
    <mergeCell ref="F6:F7"/>
    <mergeCell ref="B90:F90"/>
    <mergeCell ref="B54:F54"/>
    <mergeCell ref="B23:F23"/>
    <mergeCell ref="B6:B7"/>
    <mergeCell ref="A6:A7"/>
    <mergeCell ref="C6:E6"/>
    <mergeCell ref="A105:A107"/>
    <mergeCell ref="B368:F368"/>
    <mergeCell ref="B352:F352"/>
    <mergeCell ref="B277:F277"/>
    <mergeCell ref="B304:F304"/>
    <mergeCell ref="B320:F320"/>
    <mergeCell ref="B335:F335"/>
    <mergeCell ref="F123:F140"/>
    <mergeCell ref="F163:F164"/>
    <mergeCell ref="F44:F45"/>
    <mergeCell ref="F72:F77"/>
    <mergeCell ref="F210:F211"/>
    <mergeCell ref="B148:F148"/>
    <mergeCell ref="B165:F165"/>
    <mergeCell ref="B200:F20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Холуева Юлия Сергеевна</cp:lastModifiedBy>
  <cp:lastPrinted>2019-03-13T05:51:46Z</cp:lastPrinted>
  <dcterms:created xsi:type="dcterms:W3CDTF">2014-04-24T10:54:52Z</dcterms:created>
  <dcterms:modified xsi:type="dcterms:W3CDTF">2019-03-13T05:52:29Z</dcterms:modified>
</cp:coreProperties>
</file>