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экономики и прогнозирования\Куимова О.П\Отчеты по мун.программам\2017 год\12 месяцев 2017\Для Сайта\"/>
    </mc:Choice>
  </mc:AlternateContent>
  <bookViews>
    <workbookView xWindow="120" yWindow="15" windowWidth="19035" windowHeight="8190"/>
  </bookViews>
  <sheets>
    <sheet name="форма 2" sheetId="5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99" i="5" l="1"/>
  <c r="D8" i="5" l="1"/>
  <c r="C10" i="5"/>
  <c r="D345" i="5"/>
  <c r="C345" i="5"/>
  <c r="D344" i="5"/>
  <c r="C344" i="5"/>
  <c r="D343" i="5"/>
  <c r="C343" i="5"/>
  <c r="C342" i="5" s="1"/>
  <c r="D342" i="5"/>
  <c r="D340" i="5"/>
  <c r="C340" i="5"/>
  <c r="D339" i="5"/>
  <c r="C339" i="5"/>
  <c r="D338" i="5"/>
  <c r="C338" i="5"/>
  <c r="D337" i="5"/>
  <c r="E335" i="5"/>
  <c r="E334" i="5"/>
  <c r="D328" i="5"/>
  <c r="E328" i="5" s="1"/>
  <c r="C328" i="5"/>
  <c r="D327" i="5"/>
  <c r="C327" i="5"/>
  <c r="C20" i="5" s="1"/>
  <c r="D326" i="5"/>
  <c r="C326" i="5"/>
  <c r="D325" i="5"/>
  <c r="C323" i="5"/>
  <c r="D322" i="5"/>
  <c r="C322" i="5"/>
  <c r="D321" i="5"/>
  <c r="C321" i="5"/>
  <c r="D313" i="5"/>
  <c r="C313" i="5"/>
  <c r="D312" i="5"/>
  <c r="D307" i="5" s="1"/>
  <c r="D305" i="5" s="1"/>
  <c r="C312" i="5"/>
  <c r="C310" i="5"/>
  <c r="D308" i="5"/>
  <c r="C308" i="5"/>
  <c r="C307" i="5"/>
  <c r="C305" i="5" s="1"/>
  <c r="E303" i="5"/>
  <c r="E302" i="5"/>
  <c r="D297" i="5"/>
  <c r="C297" i="5"/>
  <c r="C292" i="5" s="1"/>
  <c r="E296" i="5"/>
  <c r="D296" i="5"/>
  <c r="C296" i="5"/>
  <c r="D294" i="5"/>
  <c r="D292" i="5"/>
  <c r="D291" i="5"/>
  <c r="C291" i="5"/>
  <c r="E285" i="5"/>
  <c r="E283" i="5"/>
  <c r="D280" i="5"/>
  <c r="E280" i="5" s="1"/>
  <c r="C280" i="5"/>
  <c r="D278" i="5"/>
  <c r="C278" i="5"/>
  <c r="C277" i="5" s="1"/>
  <c r="D270" i="5"/>
  <c r="C270" i="5"/>
  <c r="D269" i="5"/>
  <c r="D264" i="5" s="1"/>
  <c r="C269" i="5"/>
  <c r="C264" i="5" s="1"/>
  <c r="D268" i="5"/>
  <c r="C268" i="5"/>
  <c r="C267" i="5" s="1"/>
  <c r="D267" i="5"/>
  <c r="C265" i="5"/>
  <c r="D263" i="5"/>
  <c r="E260" i="5"/>
  <c r="D257" i="5"/>
  <c r="C257" i="5"/>
  <c r="C252" i="5" s="1"/>
  <c r="C249" i="5" s="1"/>
  <c r="E254" i="5"/>
  <c r="D254" i="5"/>
  <c r="C254" i="5"/>
  <c r="D252" i="5"/>
  <c r="E252" i="5" s="1"/>
  <c r="D249" i="5"/>
  <c r="E247" i="5"/>
  <c r="E245" i="5"/>
  <c r="E243" i="5"/>
  <c r="E241" i="5"/>
  <c r="E239" i="5"/>
  <c r="D236" i="5"/>
  <c r="C236" i="5"/>
  <c r="C231" i="5" s="1"/>
  <c r="D235" i="5"/>
  <c r="C235" i="5"/>
  <c r="C230" i="5" s="1"/>
  <c r="C228" i="5" s="1"/>
  <c r="E233" i="5"/>
  <c r="D233" i="5"/>
  <c r="C233" i="5"/>
  <c r="D231" i="5"/>
  <c r="E231" i="5" s="1"/>
  <c r="D230" i="5"/>
  <c r="E226" i="5"/>
  <c r="E225" i="5"/>
  <c r="E224" i="5"/>
  <c r="E222" i="5"/>
  <c r="E220" i="5"/>
  <c r="E218" i="5"/>
  <c r="E216" i="5"/>
  <c r="E214" i="5"/>
  <c r="E207" i="5"/>
  <c r="E205" i="5"/>
  <c r="D203" i="5"/>
  <c r="E203" i="5" s="1"/>
  <c r="C203" i="5"/>
  <c r="C198" i="5" s="1"/>
  <c r="C22" i="5" s="1"/>
  <c r="E202" i="5"/>
  <c r="D202" i="5"/>
  <c r="C202" i="5"/>
  <c r="C197" i="5" s="1"/>
  <c r="C194" i="5" s="1"/>
  <c r="D201" i="5"/>
  <c r="E201" i="5" s="1"/>
  <c r="C201" i="5"/>
  <c r="E199" i="5"/>
  <c r="C199" i="5"/>
  <c r="D197" i="5"/>
  <c r="E197" i="5" s="1"/>
  <c r="D196" i="5"/>
  <c r="C196" i="5"/>
  <c r="E192" i="5"/>
  <c r="E190" i="5"/>
  <c r="E188" i="5"/>
  <c r="E186" i="5"/>
  <c r="E182" i="5"/>
  <c r="E180" i="5"/>
  <c r="E178" i="5"/>
  <c r="D175" i="5"/>
  <c r="D162" i="5" s="1"/>
  <c r="E162" i="5" s="1"/>
  <c r="C175" i="5"/>
  <c r="C172" i="5"/>
  <c r="E171" i="5"/>
  <c r="D167" i="5"/>
  <c r="E167" i="5" s="1"/>
  <c r="C167" i="5"/>
  <c r="D164" i="5"/>
  <c r="E164" i="5" s="1"/>
  <c r="C164" i="5"/>
  <c r="C162" i="5"/>
  <c r="D161" i="5"/>
  <c r="C161" i="5"/>
  <c r="D160" i="5"/>
  <c r="C160" i="5"/>
  <c r="C159" i="5" s="1"/>
  <c r="E157" i="5"/>
  <c r="E155" i="5"/>
  <c r="E153" i="5"/>
  <c r="D150" i="5"/>
  <c r="C150" i="5"/>
  <c r="D149" i="5"/>
  <c r="C149" i="5"/>
  <c r="D147" i="5"/>
  <c r="E147" i="5" s="1"/>
  <c r="C147" i="5"/>
  <c r="D145" i="5"/>
  <c r="C145" i="5"/>
  <c r="C142" i="5"/>
  <c r="E140" i="5"/>
  <c r="D137" i="5"/>
  <c r="C137" i="5"/>
  <c r="C119" i="5" s="1"/>
  <c r="E134" i="5"/>
  <c r="D134" i="5"/>
  <c r="C134" i="5"/>
  <c r="E133" i="5"/>
  <c r="E131" i="5"/>
  <c r="E129" i="5"/>
  <c r="D123" i="5"/>
  <c r="D119" i="5" s="1"/>
  <c r="E119" i="5" s="1"/>
  <c r="C123" i="5"/>
  <c r="D122" i="5"/>
  <c r="C122" i="5"/>
  <c r="C118" i="5" s="1"/>
  <c r="C121" i="5"/>
  <c r="C116" i="5" s="1"/>
  <c r="D118" i="5"/>
  <c r="E118" i="5" s="1"/>
  <c r="E114" i="5"/>
  <c r="E112" i="5"/>
  <c r="E109" i="5"/>
  <c r="D109" i="5"/>
  <c r="C109" i="5"/>
  <c r="D106" i="5"/>
  <c r="E106" i="5" s="1"/>
  <c r="C106" i="5"/>
  <c r="D104" i="5"/>
  <c r="C104" i="5"/>
  <c r="C101" i="5" s="1"/>
  <c r="E97" i="5"/>
  <c r="E95" i="5"/>
  <c r="D92" i="5"/>
  <c r="E92" i="5" s="1"/>
  <c r="C92" i="5"/>
  <c r="D89" i="5"/>
  <c r="C89" i="5"/>
  <c r="E89" i="5" s="1"/>
  <c r="D87" i="5"/>
  <c r="E87" i="5" s="1"/>
  <c r="C87" i="5"/>
  <c r="C84" i="5"/>
  <c r="E82" i="5"/>
  <c r="E80" i="5"/>
  <c r="E78" i="5"/>
  <c r="E76" i="5"/>
  <c r="E74" i="5"/>
  <c r="E72" i="5"/>
  <c r="E70" i="5"/>
  <c r="E68" i="5"/>
  <c r="E66" i="5"/>
  <c r="E64" i="5"/>
  <c r="D61" i="5"/>
  <c r="E61" i="5" s="1"/>
  <c r="C61" i="5"/>
  <c r="E60" i="5"/>
  <c r="D60" i="5"/>
  <c r="C60" i="5"/>
  <c r="D59" i="5"/>
  <c r="C59" i="5"/>
  <c r="D58" i="5"/>
  <c r="C58" i="5"/>
  <c r="E58" i="5" s="1"/>
  <c r="E56" i="5"/>
  <c r="D56" i="5"/>
  <c r="C56" i="5"/>
  <c r="D55" i="5"/>
  <c r="E55" i="5" s="1"/>
  <c r="C55" i="5"/>
  <c r="D54" i="5"/>
  <c r="C54" i="5"/>
  <c r="C53" i="5" s="1"/>
  <c r="E49" i="5"/>
  <c r="E47" i="5"/>
  <c r="E45" i="5"/>
  <c r="E43" i="5"/>
  <c r="E41" i="5"/>
  <c r="E39" i="5"/>
  <c r="E37" i="5"/>
  <c r="E35" i="5"/>
  <c r="E32" i="5"/>
  <c r="D32" i="5"/>
  <c r="C32" i="5"/>
  <c r="D31" i="5"/>
  <c r="D20" i="5" s="1"/>
  <c r="E20" i="5" s="1"/>
  <c r="C31" i="5"/>
  <c r="D30" i="5"/>
  <c r="C30" i="5"/>
  <c r="C25" i="5" s="1"/>
  <c r="C24" i="5" s="1"/>
  <c r="D29" i="5"/>
  <c r="E29" i="5" s="1"/>
  <c r="C29" i="5"/>
  <c r="D27" i="5"/>
  <c r="C27" i="5"/>
  <c r="E27" i="5" s="1"/>
  <c r="D26" i="5"/>
  <c r="E26" i="5" s="1"/>
  <c r="C26" i="5"/>
  <c r="C21" i="5"/>
  <c r="C11" i="5" s="1"/>
  <c r="C19" i="5"/>
  <c r="D16" i="5"/>
  <c r="C16" i="5"/>
  <c r="D15" i="5"/>
  <c r="C15" i="5"/>
  <c r="D14" i="5"/>
  <c r="C12" i="5"/>
  <c r="E325" i="5" l="1"/>
  <c r="E196" i="5"/>
  <c r="E230" i="5"/>
  <c r="D228" i="5"/>
  <c r="E228" i="5" s="1"/>
  <c r="E249" i="5"/>
  <c r="E292" i="5"/>
  <c r="C13" i="5"/>
  <c r="E16" i="5"/>
  <c r="D21" i="5"/>
  <c r="E21" i="5" s="1"/>
  <c r="E59" i="5"/>
  <c r="E123" i="5"/>
  <c r="E150" i="5"/>
  <c r="E236" i="5"/>
  <c r="D265" i="5"/>
  <c r="E265" i="5" s="1"/>
  <c r="C289" i="5"/>
  <c r="C320" i="5"/>
  <c r="E322" i="5"/>
  <c r="E15" i="5"/>
  <c r="D19" i="5"/>
  <c r="E19" i="5" s="1"/>
  <c r="E31" i="5"/>
  <c r="E54" i="5"/>
  <c r="D53" i="5"/>
  <c r="E53" i="5" s="1"/>
  <c r="E104" i="5"/>
  <c r="D101" i="5"/>
  <c r="E101" i="5" s="1"/>
  <c r="E122" i="5"/>
  <c r="D121" i="5"/>
  <c r="E137" i="5"/>
  <c r="E145" i="5"/>
  <c r="D142" i="5"/>
  <c r="E142" i="5" s="1"/>
  <c r="E175" i="5"/>
  <c r="C263" i="5"/>
  <c r="C262" i="5" s="1"/>
  <c r="E291" i="5"/>
  <c r="D310" i="5"/>
  <c r="C325" i="5"/>
  <c r="E327" i="5"/>
  <c r="D10" i="5"/>
  <c r="E10" i="5" s="1"/>
  <c r="D25" i="5"/>
  <c r="D84" i="5"/>
  <c r="E84" i="5" s="1"/>
  <c r="D159" i="5"/>
  <c r="E159" i="5" s="1"/>
  <c r="D172" i="5"/>
  <c r="E172" i="5" s="1"/>
  <c r="E235" i="5"/>
  <c r="E257" i="5"/>
  <c r="C294" i="5"/>
  <c r="E294" i="5" s="1"/>
  <c r="E297" i="5"/>
  <c r="D323" i="5"/>
  <c r="C337" i="5"/>
  <c r="C14" i="5"/>
  <c r="C9" i="5" s="1"/>
  <c r="C8" i="5" s="1"/>
  <c r="D198" i="5"/>
  <c r="D22" i="5" s="1"/>
  <c r="D12" i="5" s="1"/>
  <c r="E12" i="5" s="1"/>
  <c r="D277" i="5"/>
  <c r="E277" i="5" s="1"/>
  <c r="D289" i="5"/>
  <c r="E289" i="5" s="1"/>
  <c r="E323" i="5" l="1"/>
  <c r="D320" i="5"/>
  <c r="E320" i="5" s="1"/>
  <c r="E121" i="5"/>
  <c r="D13" i="5"/>
  <c r="E13" i="5" s="1"/>
  <c r="D116" i="5"/>
  <c r="E116" i="5" s="1"/>
  <c r="D18" i="5"/>
  <c r="D194" i="5"/>
  <c r="E194" i="5" s="1"/>
  <c r="C18" i="5"/>
  <c r="D9" i="5"/>
  <c r="D262" i="5"/>
  <c r="E262" i="5" s="1"/>
  <c r="D24" i="5"/>
  <c r="E24" i="5" s="1"/>
  <c r="D11" i="5"/>
  <c r="E11" i="5" s="1"/>
  <c r="E18" i="5" l="1"/>
  <c r="E8" i="5"/>
  <c r="E9" i="5"/>
</calcChain>
</file>

<file path=xl/sharedStrings.xml><?xml version="1.0" encoding="utf-8"?>
<sst xmlns="http://schemas.openxmlformats.org/spreadsheetml/2006/main" count="352" uniqueCount="120">
  <si>
    <t>Выполнение мероприятий муниципальной программы "Развитие и обеспечение эффективности деятельности администрации Березовского городского округа до 2020 года"</t>
  </si>
  <si>
    <t>№ строки</t>
  </si>
  <si>
    <t>Объем расходов на выполнение мероприятия, тыс.руб.</t>
  </si>
  <si>
    <t>план</t>
  </si>
  <si>
    <t>факт</t>
  </si>
  <si>
    <t>процент выполнения</t>
  </si>
  <si>
    <t>Причины отклонения от планового значения</t>
  </si>
  <si>
    <t>Наименование мероприятия/                                Источники расходов на финансирование</t>
  </si>
  <si>
    <t xml:space="preserve">Всего по муниципальной программе, в том числе    </t>
  </si>
  <si>
    <t>Федеральный бюджет</t>
  </si>
  <si>
    <t>Областной бюджет</t>
  </si>
  <si>
    <t>Местный бюджет</t>
  </si>
  <si>
    <t>Внебюджетные источники</t>
  </si>
  <si>
    <t>Капитальные вложения</t>
  </si>
  <si>
    <t>Прочие нужды</t>
  </si>
  <si>
    <t xml:space="preserve">Всего по подпрограмме 1, в том числе    </t>
  </si>
  <si>
    <t xml:space="preserve">Федеральный бюджет </t>
  </si>
  <si>
    <t>Подпрограмма 1 "Развитие местного самоуправления"</t>
  </si>
  <si>
    <t>Прочие нужды, в том числе</t>
  </si>
  <si>
    <t xml:space="preserve">Всего по подпрограмме 2, в том числе    </t>
  </si>
  <si>
    <t>Подпрограмма 2 "Социальная поддержка и социальное обслуживание населения "</t>
  </si>
  <si>
    <t>Подпрограмма 3 " Обеспечение рационального,  безопасного природопользования и обеспечение экологической безопасности территории "</t>
  </si>
  <si>
    <t xml:space="preserve">Всего по подпрограмме 3, в том числе    </t>
  </si>
  <si>
    <t xml:space="preserve">Подпрограмма 4. Осуществление мер по защите населения и территорий от чрезвычайных ситуаций природного и техногенного характера, обеспечению пожарной безопасности,  предупреждению терроризма, профилактике экстремизма  и охране общественного порядка     </t>
  </si>
  <si>
    <t xml:space="preserve">Всего по подпрограмме 4, в том числе    </t>
  </si>
  <si>
    <t>Подпрограмма 5. Переселение граждан Березовского городского округа из ветхого и  аварийного жилого фонда</t>
  </si>
  <si>
    <t xml:space="preserve">Всего по подпрограмме 5, в том числе    </t>
  </si>
  <si>
    <t>Капитальные вложения, в том числе</t>
  </si>
  <si>
    <t>Подпрограмма 6. Развитие строительства и архитектуры</t>
  </si>
  <si>
    <t xml:space="preserve">Всего по подпрограмме 6, в том числе    </t>
  </si>
  <si>
    <t xml:space="preserve">Подпрограмма 7. Развитие и модернизация коммунальной и жилищной инфраструктуры и выполнение мероприятий по энергосбережению                    </t>
  </si>
  <si>
    <t xml:space="preserve">Всего по подпрограмме 7, в том числе    </t>
  </si>
  <si>
    <t xml:space="preserve">Подпрограмма 8. Обеспечение и развитие дорожного хозяйства, систем наружного освещения и благоустройства  </t>
  </si>
  <si>
    <t xml:space="preserve">Всего по подпрограмме 8, в том числе    </t>
  </si>
  <si>
    <t xml:space="preserve">Подпрограмма 9. Обеспечение реализации муниципальной программы Березовского городского округа "Развитие и обеспечение эффективности деятельности администрации Березовского городского округа до 2020 года"  </t>
  </si>
  <si>
    <t xml:space="preserve">Всего по подпрограмме 9, в том числе    </t>
  </si>
  <si>
    <t xml:space="preserve">областной бюджет           </t>
  </si>
  <si>
    <t xml:space="preserve">Подпрограмма 10. Управление муниципальным долгом  </t>
  </si>
  <si>
    <t xml:space="preserve">Всего по подпрограмме 10, в том числе    </t>
  </si>
  <si>
    <t>Форма 2</t>
  </si>
  <si>
    <t>Подпрограмма 11. Устойчивое развитие сельских территорий на 2014-2017 годы и на период до 2020 года</t>
  </si>
  <si>
    <t>Подпрограмма 12. Содействие развитию малого и среднего предпринимательства</t>
  </si>
  <si>
    <t xml:space="preserve">Всего по подпрограмме 12, в том числе    </t>
  </si>
  <si>
    <t xml:space="preserve">Всего по подпрограмме 11, в том числе    </t>
  </si>
  <si>
    <t>Подпрограмма 13. Финансовая поддержка молодым семьям на погашение основной суммы долга и процентов по ипотечным жилищным кредитам (займам)</t>
  </si>
  <si>
    <t xml:space="preserve">Всего по подпрограмме 13, в том числе    </t>
  </si>
  <si>
    <t>Подпрограмма 14. Обеспечение жильем молодых семей</t>
  </si>
  <si>
    <t xml:space="preserve">Всего по подпрограмме 14, в том числе    </t>
  </si>
  <si>
    <t>Мероприятие 1.1. Развитие кадровой политики в системе муниципального управления  и противодействие коррупции, всего из них</t>
  </si>
  <si>
    <t>Мероприятие 1.2. Реализация комплекса официальных мероприятий, всего из них</t>
  </si>
  <si>
    <t>Мероприятие 1.3. Развитие информационного общества, всего из них</t>
  </si>
  <si>
    <t>Мероприятие 1.5. Создание условий для участия населения в осуществлении местного самоуправления, всего из них</t>
  </si>
  <si>
    <t>Мероприятие 3.1. Охрана окружающей среды. Организация использования, охраны, защиты и воспроизводства городских лесов, всего из них</t>
  </si>
  <si>
    <t>Мероприятие 3.3.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</si>
  <si>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>Мероприятие 4.1.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</si>
  <si>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4.2. Организация деятельности в сфере предупреждения чрезвычайных ситуаций и оказание первичных мер пожарной безопасности, всего из них</t>
  </si>
  <si>
    <t>Мероприятие 5.1.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</si>
  <si>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5.4. Переселение граждан из аварийного жилищного фонда, всего из них</t>
  </si>
  <si>
    <t>Мероприятие 6.2.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</si>
  <si>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>Мероприятие 6.3. Подготовка проектов правовых актов и технической документации в сфере земельных отношений  и архитектурно - градостроительной деятельности, всего из них</t>
  </si>
  <si>
    <t>Мероприятие 7.1. Газификация территории городского округа, всего из них</t>
  </si>
  <si>
    <t xml:space="preserve">Мероприятие 7.4. Строительство блочно-модульной котельной поселка Монетный, всего из них </t>
  </si>
  <si>
    <t>Мероприятие 7.5. Развитие и модернизация коммунальной инфраструктуры, теплоснабжения, водоснабжения и водоотведения, всего из них</t>
  </si>
  <si>
    <t>Мероприятие 7.9. Капитальный ремонт жилищного фонда за счет средств от оплаты за найм жилых помещений, всего из них</t>
  </si>
  <si>
    <t>Мероприятие 7.10. Содержание и  капитальный ремонт муниципального жилищного фонда, всего из них</t>
  </si>
  <si>
    <t>Мероприятие 7.11. Энергосбережение и повышение энергетической эффективности, всего из них</t>
  </si>
  <si>
    <t>Мероприятие 7.12. Уплата взноса на капитальный ремонт общего имущества в многоквартирных домах, всего из них</t>
  </si>
  <si>
    <t>Мероприятие 9.1. Глава Березовского городского округа, всего из них</t>
  </si>
  <si>
    <t>Мероприятие 9.2. Обеспечение деятельности муниципальных органов (центральный аппарат), всего из них</t>
  </si>
  <si>
    <t>Мероприятие 9.3. Обеспечение деятельности органов местного самоуправления, отраслевых (функциональных) органов администрации, всего из них</t>
  </si>
  <si>
    <t>Мероприятие 9.4. Обеспечение деятельности муниципального архива, всего из них</t>
  </si>
  <si>
    <t>Мероприятие 9.5.Осуществление государственного полномочия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области, всего из них</t>
  </si>
  <si>
    <t>Мероприятие 10.1.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(соглашениями), всего из них</t>
  </si>
  <si>
    <t>Мероприятие 11.1. Осуществление мероприятий по развитию газификации в сельской местности, всего из них</t>
  </si>
  <si>
    <t>Мероприятие 11.2. Развитие газификации в сельской местности, всего из них</t>
  </si>
  <si>
    <t>Мероприятие 11.3. Реализация мероприятий федеральной целевой программы "Устойчивое развитие сельских территорий на 2014-2017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2013-2020 годы", всего в том числе</t>
  </si>
  <si>
    <t>Мероприятие 11.4. Создание условий для расширения рынка сельскохозяйственной продукции, всего из них</t>
  </si>
  <si>
    <t>Мероприятие 12.1. Содействие развитию малого и среднего предпринимательства, всего из них</t>
  </si>
  <si>
    <t>Мероприятие 12.2. Развитие системы поддержки малого и среднего предпринимательства на территории муниципальных образований, расположенных в Свердловской области, всего из них</t>
  </si>
  <si>
    <t>Мероприятие 13.1.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(займам), всего из них</t>
  </si>
  <si>
    <t>Мероприятие 13.2. Предоставление социальных выплат молодым семьям на погашение основной суммы долга и процентов по ипотечным жилищным кредитам (займам), всего из них</t>
  </si>
  <si>
    <t>Мероприятие 14.2. Предоставление социальных выплат молодым семьям на приобретение (строительство) жилья, всего из них</t>
  </si>
  <si>
    <t>Мероприятие 11.8. Проведение Всероссийской сельскохозяйственной переписи, всего из них</t>
  </si>
  <si>
    <t>Мероприятие 1.6. Доведение до сведений жителей муниципального образования официальной информации о социально-экономическом и культурном развитии муниципального образования, о развитии инфраструктуры и иной официальной информации, всего из них</t>
  </si>
  <si>
    <t>Мероприятие 1.7. Решение прочих вопросов местного значения, всего из них</t>
  </si>
  <si>
    <t>Мероприятие 1.8.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области, всего из них</t>
  </si>
  <si>
    <t>Мероприятие 1.9 Осуществление государственного полномочия Свердловской области по созданию административных комиссий , всего из них</t>
  </si>
  <si>
    <t>Мероприятия 1.10.Финансовое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юрисдикции, всего из них</t>
  </si>
  <si>
    <t>Мероприятие 5.5. Обеспечение мероприятий по переселению граждан из аварийного жилищного фонда, в том числе переселению граждан из аварийногожилищного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 содействия реформированию жилищно-коммунального хозяйства, всего из них</t>
  </si>
  <si>
    <t>Мероприятие 5.6.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всего из них</t>
  </si>
  <si>
    <t>Мероприятие 14.1.Предоставление финансовой поддержки, направленной на обеспечение жильем молодых семей, всего из них</t>
  </si>
  <si>
    <t>Мероприятие 2.2. Предоставление жилого помещения по договору социального найма нуждающимся малоимущим гражданам, всего из них</t>
  </si>
  <si>
    <t>Мероприятие 2.6. Пенсионное обеспечение муниципальных служащих, всего из них</t>
  </si>
  <si>
    <t>Мероприятие 2.7. Оказание дополнительных мер социальной поддержки гражданам, всего из них</t>
  </si>
  <si>
    <t>Мероприятие 2.8. Оказание финансовой поддержки социально ориентированным некоммерческим организациям, всего из них</t>
  </si>
  <si>
    <t>Мероприятие 2.9. 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 строительства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местностей, всего, из них</t>
  </si>
  <si>
    <t>Мероприятие 8.3. Капитальный ремонт и ремонт дворовых территорий и проездов к дворовым территориям многоквартирных домов населенных пунктов, всего из них</t>
  </si>
  <si>
    <t>Мероприятие 8.4. Развитие и обеспечение сохранности сети автомобильных дорог местного значения, всего из них</t>
  </si>
  <si>
    <r>
      <t xml:space="preserve">Мероприятие 8.5. Строительство, реконструкция, </t>
    </r>
    <r>
      <rPr>
        <sz val="11"/>
        <rFont val="Times New Roman"/>
        <family val="1"/>
        <charset val="204"/>
      </rPr>
      <t>капитальный ремонт</t>
    </r>
    <r>
      <rPr>
        <sz val="11"/>
        <color rgb="FFFF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ремонт автомобильных дорог общего пользования местного значения, всего из них</t>
    </r>
  </si>
  <si>
    <t>Мероприятие 8.9. Строительство, реконструкция и модернизация систем наружного освещения, всего из них</t>
  </si>
  <si>
    <t>Мероприятие 8.10. Озеленение и благоустройство территории городского округа, всего из них</t>
  </si>
  <si>
    <t>Мероприятие 8.11. Организация деятельности в сфере благоустройства территории городского округа, всего из них</t>
  </si>
  <si>
    <t>Мероприятие 8.12.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</si>
  <si>
    <t>Мероприятие 2.3.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 , всего, из них:</t>
  </si>
  <si>
    <t>Мероприятие 2.4. 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, всего, из них:</t>
  </si>
  <si>
    <t>Мероприятие 2.5.Осуществление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 , всего, из них:</t>
  </si>
  <si>
    <t>Мероприятие 2.10.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всего, из них:</t>
  </si>
  <si>
    <t>Мероприятие 6.6. Обеспечение деятельности в сфере капитального строительства</t>
  </si>
  <si>
    <t>Мероприятие 8.6.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всего, из них:</t>
  </si>
  <si>
    <t>Мероприятие 8.13. Развитие транспортной инфраструктуры Березовского городского округа</t>
  </si>
  <si>
    <t>Подпрограмма 15. «Развитие туризма и гостеприимства»</t>
  </si>
  <si>
    <t>Мероприятие 15.1. Субсидии на развитие объектов,предназначенных для организации досуга жителей Березовского городского округа всего, из них:</t>
  </si>
  <si>
    <t>Мероприятие 15.2.  Создание  условий для развития объектов, предназначенных для организации досуга жителей Березовского городского округа, всего, из них</t>
  </si>
  <si>
    <t xml:space="preserve">Мероприятие 2.14. Осуществление государственного полномочия Свердловской области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коммунальных" в части компенсации отдельным категориям граждан оплаты взноса на капитальный ремонт общего имущества в многоквартирном доме  </t>
  </si>
  <si>
    <t>Средства собственников многоквартирных домов</t>
  </si>
  <si>
    <t>Мероприятие 8.15. Формирование современной городской среды на территории Березовского городского округа</t>
  </si>
  <si>
    <t xml:space="preserve">Всего по подпрограмме 15, в том числе    </t>
  </si>
  <si>
    <t>Мероприятие 5.4 Переселение граждан из аварийного жилого фонда, всего из них</t>
  </si>
  <si>
    <t>Мероприятие 7.13. Развитие и модернизация объектов коммунальной инфраструктуры, находящихся в собственности Березовского городского округа, в соответствии с концессионными соглашениями,    всего, из них:</t>
  </si>
  <si>
    <t>за  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</si>
</sst>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2" xfId="0" applyFont="1" applyFill="1" applyBorder="1" applyAlignment="1">
      <alignment wrapText="1"/>
    </xf>
    <xf numFmtId="2" fontId="1" fillId="0" borderId="1" xfId="0" applyNumberFormat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2" fontId="4" fillId="0" borderId="1" xfId="0" applyNumberFormat="1" applyFont="1" applyFill="1" applyBorder="1"/>
    <xf numFmtId="0" fontId="1" fillId="0" borderId="6" xfId="0" applyFont="1" applyFill="1" applyBorder="1"/>
    <xf numFmtId="2" fontId="1" fillId="0" borderId="5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6" xfId="0" applyFill="1" applyBorder="1" applyAlignment="1">
      <alignment wrapText="1"/>
    </xf>
    <xf numFmtId="2" fontId="3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/>
    <xf numFmtId="2" fontId="8" fillId="0" borderId="1" xfId="0" applyNumberFormat="1" applyFont="1" applyFill="1" applyBorder="1"/>
    <xf numFmtId="2" fontId="9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2" fontId="1" fillId="0" borderId="3" xfId="0" applyNumberFormat="1" applyFont="1" applyFill="1" applyBorder="1"/>
    <xf numFmtId="0" fontId="0" fillId="0" borderId="4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0" fillId="0" borderId="0" xfId="0" applyFill="1" applyAlignment="1">
      <alignment wrapText="1"/>
    </xf>
    <xf numFmtId="0" fontId="1" fillId="0" borderId="6" xfId="0" applyFont="1" applyFill="1" applyBorder="1" applyAlignment="1">
      <alignment horizontal="center" wrapText="1"/>
    </xf>
    <xf numFmtId="2" fontId="0" fillId="0" borderId="0" xfId="0" applyNumberFormat="1" applyFill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topLeftCell="A190" workbookViewId="0">
      <selection activeCell="C199" sqref="C199:D199"/>
    </sheetView>
  </sheetViews>
  <sheetFormatPr defaultRowHeight="15" x14ac:dyDescent="0.25"/>
  <cols>
    <col min="1" max="1" width="9.140625" style="28"/>
    <col min="2" max="2" width="50" style="28" customWidth="1"/>
    <col min="3" max="3" width="10.5703125" style="28" customWidth="1"/>
    <col min="4" max="4" width="10.7109375" style="28" customWidth="1"/>
    <col min="5" max="5" width="12.85546875" style="28" customWidth="1"/>
    <col min="6" max="6" width="31" style="28" customWidth="1"/>
    <col min="7" max="8" width="9.5703125" style="28" bestFit="1" customWidth="1"/>
    <col min="9" max="16384" width="9.140625" style="28"/>
  </cols>
  <sheetData>
    <row r="1" spans="1:18" ht="15.75" x14ac:dyDescent="0.25">
      <c r="F1" s="29" t="s">
        <v>39</v>
      </c>
    </row>
    <row r="2" spans="1:18" ht="15" customHeight="1" x14ac:dyDescent="0.25">
      <c r="A2" s="44" t="s">
        <v>0</v>
      </c>
      <c r="B2" s="45"/>
      <c r="C2" s="45"/>
      <c r="D2" s="45"/>
      <c r="E2" s="45"/>
      <c r="F2" s="45"/>
      <c r="G2" s="30"/>
      <c r="H2" s="30"/>
      <c r="I2" s="30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5">
      <c r="A3" s="45"/>
      <c r="B3" s="45"/>
      <c r="C3" s="45"/>
      <c r="D3" s="45"/>
      <c r="E3" s="45"/>
      <c r="F3" s="45"/>
      <c r="G3" s="32"/>
      <c r="H3" s="32"/>
      <c r="I3" s="32"/>
    </row>
    <row r="4" spans="1:18" x14ac:dyDescent="0.25">
      <c r="A4" s="45"/>
      <c r="B4" s="45"/>
      <c r="C4" s="45"/>
      <c r="D4" s="45"/>
      <c r="E4" s="45"/>
      <c r="F4" s="45"/>
      <c r="G4" s="32"/>
      <c r="H4" s="32"/>
      <c r="I4" s="32"/>
    </row>
    <row r="5" spans="1:18" ht="17.25" customHeight="1" x14ac:dyDescent="0.25">
      <c r="A5" s="44" t="s">
        <v>119</v>
      </c>
      <c r="B5" s="44"/>
      <c r="C5" s="44"/>
      <c r="D5" s="44"/>
      <c r="E5" s="44"/>
      <c r="F5" s="44"/>
      <c r="G5" s="30"/>
      <c r="H5" s="30"/>
      <c r="I5" s="30"/>
    </row>
    <row r="6" spans="1:18" ht="30" customHeight="1" x14ac:dyDescent="0.25">
      <c r="A6" s="46" t="s">
        <v>1</v>
      </c>
      <c r="B6" s="47" t="s">
        <v>7</v>
      </c>
      <c r="C6" s="47" t="s">
        <v>2</v>
      </c>
      <c r="D6" s="47"/>
      <c r="E6" s="47"/>
      <c r="F6" s="47" t="s">
        <v>6</v>
      </c>
    </row>
    <row r="7" spans="1:18" ht="30" x14ac:dyDescent="0.25">
      <c r="A7" s="46"/>
      <c r="B7" s="47"/>
      <c r="C7" s="37" t="s">
        <v>3</v>
      </c>
      <c r="D7" s="37" t="s">
        <v>4</v>
      </c>
      <c r="E7" s="35" t="s">
        <v>5</v>
      </c>
      <c r="F7" s="47"/>
    </row>
    <row r="8" spans="1:18" ht="20.25" customHeight="1" x14ac:dyDescent="0.25">
      <c r="A8" s="1">
        <v>1</v>
      </c>
      <c r="B8" s="2" t="s">
        <v>8</v>
      </c>
      <c r="C8" s="9">
        <f>C9+C10+C11+C12</f>
        <v>902057.71128000005</v>
      </c>
      <c r="D8" s="9">
        <f>D9+D10+D11+D12+0.01</f>
        <v>833468.25491999998</v>
      </c>
      <c r="E8" s="9">
        <f t="shared" ref="E8:E13" si="0">D8/C8*100</f>
        <v>92.396333903883701</v>
      </c>
      <c r="F8" s="33"/>
    </row>
    <row r="9" spans="1:18" x14ac:dyDescent="0.25">
      <c r="A9" s="1">
        <v>2</v>
      </c>
      <c r="B9" s="1" t="s">
        <v>9</v>
      </c>
      <c r="C9" s="7">
        <f t="shared" ref="C9:D11" si="1">C14+C19</f>
        <v>38158.9</v>
      </c>
      <c r="D9" s="7">
        <f t="shared" si="1"/>
        <v>27714.461510000001</v>
      </c>
      <c r="E9" s="7">
        <f t="shared" si="0"/>
        <v>72.629089177098919</v>
      </c>
      <c r="F9" s="3"/>
    </row>
    <row r="10" spans="1:18" x14ac:dyDescent="0.25">
      <c r="A10" s="1">
        <v>3</v>
      </c>
      <c r="B10" s="1" t="s">
        <v>10</v>
      </c>
      <c r="C10" s="7">
        <f>C15+C20+0.01</f>
        <v>352020.02477999998</v>
      </c>
      <c r="D10" s="7">
        <f t="shared" si="1"/>
        <v>305870.95855999994</v>
      </c>
      <c r="E10" s="7">
        <f t="shared" si="0"/>
        <v>86.890215620875097</v>
      </c>
      <c r="F10" s="8"/>
    </row>
    <row r="11" spans="1:18" x14ac:dyDescent="0.25">
      <c r="A11" s="1">
        <v>4</v>
      </c>
      <c r="B11" s="1" t="s">
        <v>11</v>
      </c>
      <c r="C11" s="7">
        <f t="shared" si="1"/>
        <v>511590.70715000003</v>
      </c>
      <c r="D11" s="7">
        <f t="shared" si="1"/>
        <v>499594.74549999996</v>
      </c>
      <c r="E11" s="7">
        <f t="shared" si="0"/>
        <v>97.655164278329465</v>
      </c>
      <c r="F11" s="8"/>
    </row>
    <row r="12" spans="1:18" x14ac:dyDescent="0.25">
      <c r="A12" s="1">
        <v>5</v>
      </c>
      <c r="B12" s="1" t="s">
        <v>12</v>
      </c>
      <c r="C12" s="7">
        <f>C22</f>
        <v>288.07934999999998</v>
      </c>
      <c r="D12" s="7">
        <f>D22</f>
        <v>288.07934999999998</v>
      </c>
      <c r="E12" s="7">
        <f t="shared" si="0"/>
        <v>100</v>
      </c>
      <c r="F12" s="8"/>
    </row>
    <row r="13" spans="1:18" x14ac:dyDescent="0.25">
      <c r="A13" s="1">
        <v>6</v>
      </c>
      <c r="B13" s="2" t="s">
        <v>13</v>
      </c>
      <c r="C13" s="9">
        <f>C121+C267+C164</f>
        <v>269040.98444999999</v>
      </c>
      <c r="D13" s="9">
        <f>D121+D267+D164</f>
        <v>232515.37915999998</v>
      </c>
      <c r="E13" s="9">
        <f t="shared" si="0"/>
        <v>86.42377652435772</v>
      </c>
      <c r="F13" s="8"/>
    </row>
    <row r="14" spans="1:18" x14ac:dyDescent="0.25">
      <c r="A14" s="1">
        <v>7</v>
      </c>
      <c r="B14" s="1" t="s">
        <v>9</v>
      </c>
      <c r="C14" s="7">
        <f>C165+C268</f>
        <v>0</v>
      </c>
      <c r="D14" s="7">
        <f>D165+D268</f>
        <v>0</v>
      </c>
      <c r="E14" s="7">
        <v>0</v>
      </c>
      <c r="F14" s="8"/>
      <c r="G14" s="34"/>
      <c r="H14" s="34"/>
    </row>
    <row r="15" spans="1:18" x14ac:dyDescent="0.25">
      <c r="A15" s="1">
        <v>8</v>
      </c>
      <c r="B15" s="1" t="s">
        <v>10</v>
      </c>
      <c r="C15" s="7">
        <f>C122+C166+C269</f>
        <v>175316.31478000002</v>
      </c>
      <c r="D15" s="7">
        <f>D122+D166+D269</f>
        <v>141943.51655999999</v>
      </c>
      <c r="E15" s="7">
        <f>D15/C15*100</f>
        <v>80.964236978242042</v>
      </c>
      <c r="F15" s="8"/>
    </row>
    <row r="16" spans="1:18" x14ac:dyDescent="0.25">
      <c r="A16" s="1">
        <v>9</v>
      </c>
      <c r="B16" s="1" t="s">
        <v>11</v>
      </c>
      <c r="C16" s="7">
        <f>C123+C167+C270</f>
        <v>93724.669670000003</v>
      </c>
      <c r="D16" s="7">
        <f>D123+D167+D270</f>
        <v>90571.862599999993</v>
      </c>
      <c r="E16" s="7">
        <f>D16/C16*100</f>
        <v>96.636096898393049</v>
      </c>
      <c r="F16" s="8"/>
      <c r="G16" s="34"/>
    </row>
    <row r="17" spans="1:7" x14ac:dyDescent="0.25">
      <c r="A17" s="1">
        <v>10</v>
      </c>
      <c r="B17" s="1" t="s">
        <v>12</v>
      </c>
      <c r="C17" s="8"/>
      <c r="D17" s="8"/>
      <c r="E17" s="8"/>
      <c r="F17" s="8"/>
    </row>
    <row r="18" spans="1:7" x14ac:dyDescent="0.25">
      <c r="A18" s="1">
        <v>11</v>
      </c>
      <c r="B18" s="2" t="s">
        <v>14</v>
      </c>
      <c r="C18" s="9">
        <f>C29+C58+C89+C106+C134+C147+C172+C199+C233+C254+C277+C294+C310+C325+C342</f>
        <v>633016.71682999982</v>
      </c>
      <c r="D18" s="9">
        <f>D29+D58+D89+D106+D134+D147+D172+D199+D233+D254+D277+D294+D310+D325</f>
        <v>600952.86575999972</v>
      </c>
      <c r="E18" s="9">
        <f>D18/C18*100</f>
        <v>94.934754451577774</v>
      </c>
      <c r="F18" s="8"/>
      <c r="G18" s="34"/>
    </row>
    <row r="19" spans="1:7" x14ac:dyDescent="0.25">
      <c r="A19" s="1">
        <v>12</v>
      </c>
      <c r="B19" s="1" t="s">
        <v>9</v>
      </c>
      <c r="C19" s="7">
        <f>C30+C59+C90+C107+C135+C148+C173+C200+C234+C255+C268+C295+C311+C326+C278</f>
        <v>38158.9</v>
      </c>
      <c r="D19" s="7">
        <f>D30+D59+D90+D107+D135+D148+D173+D200+D234+D255+D268+D295+D311+D326+D278</f>
        <v>27714.461510000001</v>
      </c>
      <c r="E19" s="7">
        <f>D19/C19*100</f>
        <v>72.629089177098919</v>
      </c>
      <c r="F19" s="8"/>
    </row>
    <row r="20" spans="1:7" x14ac:dyDescent="0.25">
      <c r="A20" s="1">
        <v>13</v>
      </c>
      <c r="B20" s="1" t="s">
        <v>10</v>
      </c>
      <c r="C20" s="7">
        <f>C31+C60+C91+C108+C136+C149+C174+C201+C235+C256+C269+C296+C312+C327+C344</f>
        <v>176703.69999999995</v>
      </c>
      <c r="D20" s="7">
        <f>D31+D60+D91+D108+D136+D149+D174+D201+D235+D256+D269+D296+D312+D327+D344</f>
        <v>163927.44199999998</v>
      </c>
      <c r="E20" s="7">
        <f>D20/C20*100</f>
        <v>92.769671489617949</v>
      </c>
      <c r="F20" s="8"/>
    </row>
    <row r="21" spans="1:7" x14ac:dyDescent="0.25">
      <c r="A21" s="1">
        <v>14</v>
      </c>
      <c r="B21" s="1" t="s">
        <v>11</v>
      </c>
      <c r="C21" s="7">
        <f>C32+C61+C92+C109+C137+C150+C175+C202+C236+C257+C280+C297+C313+C328+C345</f>
        <v>417866.03748</v>
      </c>
      <c r="D21" s="7">
        <f>D32+D61+D92+D109+D137+D150+D175+D202+D236+D257+D280+D297+D313+D328+D345</f>
        <v>409022.88289999997</v>
      </c>
      <c r="E21" s="7">
        <f>D21/C21*100</f>
        <v>97.883734549634639</v>
      </c>
      <c r="F21" s="8"/>
    </row>
    <row r="22" spans="1:7" x14ac:dyDescent="0.25">
      <c r="A22" s="1">
        <v>15</v>
      </c>
      <c r="B22" s="1" t="s">
        <v>12</v>
      </c>
      <c r="C22" s="7">
        <f>C198</f>
        <v>288.07934999999998</v>
      </c>
      <c r="D22" s="7">
        <f>D198</f>
        <v>288.07934999999998</v>
      </c>
      <c r="E22" s="8"/>
      <c r="F22" s="8"/>
    </row>
    <row r="23" spans="1:7" x14ac:dyDescent="0.25">
      <c r="A23" s="1">
        <v>16</v>
      </c>
      <c r="B23" s="48" t="s">
        <v>17</v>
      </c>
      <c r="C23" s="49"/>
      <c r="D23" s="49"/>
      <c r="E23" s="49"/>
      <c r="F23" s="50"/>
    </row>
    <row r="24" spans="1:7" x14ac:dyDescent="0.25">
      <c r="A24" s="1">
        <v>17</v>
      </c>
      <c r="B24" s="2" t="s">
        <v>15</v>
      </c>
      <c r="C24" s="9">
        <f>C26+C27+C28+C25</f>
        <v>11348.815400000001</v>
      </c>
      <c r="D24" s="9">
        <f>D26+D27+D28+D25</f>
        <v>11228.605399999999</v>
      </c>
      <c r="E24" s="9">
        <f>D24/C24*100</f>
        <v>98.940770505439687</v>
      </c>
      <c r="F24" s="8"/>
    </row>
    <row r="25" spans="1:7" x14ac:dyDescent="0.25">
      <c r="A25" s="1">
        <v>18</v>
      </c>
      <c r="B25" s="1" t="s">
        <v>16</v>
      </c>
      <c r="C25" s="7">
        <f>C30</f>
        <v>0</v>
      </c>
      <c r="D25" s="7">
        <f>D30</f>
        <v>0</v>
      </c>
      <c r="E25" s="7">
        <v>0</v>
      </c>
      <c r="F25" s="8"/>
    </row>
    <row r="26" spans="1:7" x14ac:dyDescent="0.25">
      <c r="A26" s="1">
        <v>19</v>
      </c>
      <c r="B26" s="1" t="s">
        <v>10</v>
      </c>
      <c r="C26" s="7">
        <f>C47+C49</f>
        <v>108.39999999999999</v>
      </c>
      <c r="D26" s="7">
        <f>D47+D49</f>
        <v>108.39999999999999</v>
      </c>
      <c r="E26" s="7">
        <f>D26/C26*100</f>
        <v>100</v>
      </c>
      <c r="F26" s="8"/>
    </row>
    <row r="27" spans="1:7" x14ac:dyDescent="0.25">
      <c r="A27" s="1">
        <v>20</v>
      </c>
      <c r="B27" s="1" t="s">
        <v>11</v>
      </c>
      <c r="C27" s="7">
        <f>C35+C37+C39+C41+C43+C45</f>
        <v>11240.415400000002</v>
      </c>
      <c r="D27" s="7">
        <f>D35+D37+D39+D41+D43+D45</f>
        <v>11120.205399999999</v>
      </c>
      <c r="E27" s="7">
        <f>D27/C27*100</f>
        <v>98.930555538009727</v>
      </c>
      <c r="F27" s="8"/>
    </row>
    <row r="28" spans="1:7" x14ac:dyDescent="0.25">
      <c r="A28" s="1">
        <v>21</v>
      </c>
      <c r="B28" s="1" t="s">
        <v>12</v>
      </c>
      <c r="C28" s="8"/>
      <c r="D28" s="8"/>
      <c r="E28" s="8"/>
      <c r="F28" s="8"/>
    </row>
    <row r="29" spans="1:7" x14ac:dyDescent="0.25">
      <c r="A29" s="1">
        <v>22</v>
      </c>
      <c r="B29" s="2" t="s">
        <v>18</v>
      </c>
      <c r="C29" s="9">
        <f>C35+C37+C39+C41+C43+C45+C47+C49</f>
        <v>11348.815400000001</v>
      </c>
      <c r="D29" s="9">
        <f>D35+D37+D39+D41+D43+D45+D47+D49</f>
        <v>11228.605399999999</v>
      </c>
      <c r="E29" s="9">
        <f>D29/C29*100</f>
        <v>98.940770505439687</v>
      </c>
      <c r="F29" s="8"/>
    </row>
    <row r="30" spans="1:7" x14ac:dyDescent="0.25">
      <c r="A30" s="1">
        <v>23</v>
      </c>
      <c r="B30" s="1" t="s">
        <v>16</v>
      </c>
      <c r="C30" s="7">
        <f>C51</f>
        <v>0</v>
      </c>
      <c r="D30" s="7">
        <f>D51</f>
        <v>0</v>
      </c>
      <c r="E30" s="7">
        <v>0</v>
      </c>
      <c r="F30" s="8"/>
    </row>
    <row r="31" spans="1:7" x14ac:dyDescent="0.25">
      <c r="A31" s="1">
        <v>24</v>
      </c>
      <c r="B31" s="1" t="s">
        <v>10</v>
      </c>
      <c r="C31" s="7">
        <f>C47+C49</f>
        <v>108.39999999999999</v>
      </c>
      <c r="D31" s="7">
        <f>D47+D49</f>
        <v>108.39999999999999</v>
      </c>
      <c r="E31" s="7">
        <f>D31/C31*100</f>
        <v>100</v>
      </c>
      <c r="F31" s="8"/>
    </row>
    <row r="32" spans="1:7" x14ac:dyDescent="0.25">
      <c r="A32" s="1">
        <v>25</v>
      </c>
      <c r="B32" s="1" t="s">
        <v>11</v>
      </c>
      <c r="C32" s="7">
        <f>C35+C37+C39+C41+C43+C45</f>
        <v>11240.415400000002</v>
      </c>
      <c r="D32" s="7">
        <f>D35+D37+D39+D41+D43+D45</f>
        <v>11120.205399999999</v>
      </c>
      <c r="E32" s="7">
        <f>D32/C32*100</f>
        <v>98.930555538009727</v>
      </c>
      <c r="F32" s="8"/>
    </row>
    <row r="33" spans="1:6" x14ac:dyDescent="0.25">
      <c r="A33" s="1">
        <v>26</v>
      </c>
      <c r="B33" s="1" t="s">
        <v>12</v>
      </c>
      <c r="C33" s="7"/>
      <c r="D33" s="7"/>
      <c r="E33" s="7"/>
      <c r="F33" s="8"/>
    </row>
    <row r="34" spans="1:6" ht="45" x14ac:dyDescent="0.25">
      <c r="A34" s="1">
        <v>27</v>
      </c>
      <c r="B34" s="3" t="s">
        <v>48</v>
      </c>
      <c r="C34" s="8"/>
      <c r="D34" s="8"/>
      <c r="E34" s="8"/>
      <c r="F34" s="3"/>
    </row>
    <row r="35" spans="1:6" x14ac:dyDescent="0.25">
      <c r="A35" s="1">
        <v>28</v>
      </c>
      <c r="B35" s="1" t="s">
        <v>11</v>
      </c>
      <c r="C35" s="6">
        <v>217</v>
      </c>
      <c r="D35" s="6">
        <v>217</v>
      </c>
      <c r="E35" s="7">
        <f>D35/C35*100</f>
        <v>100</v>
      </c>
      <c r="F35" s="8"/>
    </row>
    <row r="36" spans="1:6" ht="36" customHeight="1" x14ac:dyDescent="0.25">
      <c r="A36" s="1">
        <v>29</v>
      </c>
      <c r="B36" s="3" t="s">
        <v>49</v>
      </c>
      <c r="C36" s="8"/>
      <c r="D36" s="8"/>
      <c r="E36" s="8"/>
      <c r="F36" s="3"/>
    </row>
    <row r="37" spans="1:6" x14ac:dyDescent="0.25">
      <c r="A37" s="1">
        <v>30</v>
      </c>
      <c r="B37" s="1" t="s">
        <v>11</v>
      </c>
      <c r="C37" s="6">
        <v>3096.11</v>
      </c>
      <c r="D37" s="6">
        <v>3042.78</v>
      </c>
      <c r="E37" s="7">
        <f>D37/C37*100</f>
        <v>98.277515979729401</v>
      </c>
      <c r="F37" s="6"/>
    </row>
    <row r="38" spans="1:6" ht="30" x14ac:dyDescent="0.25">
      <c r="A38" s="1">
        <v>31</v>
      </c>
      <c r="B38" s="3" t="s">
        <v>50</v>
      </c>
      <c r="C38" s="8"/>
      <c r="D38" s="8"/>
      <c r="E38" s="8"/>
      <c r="F38" s="3"/>
    </row>
    <row r="39" spans="1:6" x14ac:dyDescent="0.25">
      <c r="A39" s="1">
        <v>32</v>
      </c>
      <c r="B39" s="1" t="s">
        <v>11</v>
      </c>
      <c r="C39" s="6">
        <v>498.9</v>
      </c>
      <c r="D39" s="6">
        <v>457.02</v>
      </c>
      <c r="E39" s="7">
        <f>D39/C39*100</f>
        <v>91.605532170775703</v>
      </c>
      <c r="F39" s="8"/>
    </row>
    <row r="40" spans="1:6" ht="49.5" customHeight="1" x14ac:dyDescent="0.25">
      <c r="A40" s="1">
        <v>33</v>
      </c>
      <c r="B40" s="3" t="s">
        <v>51</v>
      </c>
      <c r="C40" s="8"/>
      <c r="D40" s="8"/>
      <c r="E40" s="8"/>
      <c r="F40" s="3"/>
    </row>
    <row r="41" spans="1:6" x14ac:dyDescent="0.25">
      <c r="A41" s="1">
        <v>34</v>
      </c>
      <c r="B41" s="10" t="s">
        <v>11</v>
      </c>
      <c r="C41" s="11">
        <v>345.37540000000001</v>
      </c>
      <c r="D41" s="11">
        <v>345.37540000000001</v>
      </c>
      <c r="E41" s="7">
        <f>D41/C41*100</f>
        <v>100</v>
      </c>
      <c r="F41" s="8"/>
    </row>
    <row r="42" spans="1:6" ht="90" x14ac:dyDescent="0.25">
      <c r="A42" s="1">
        <v>35</v>
      </c>
      <c r="B42" s="3" t="s">
        <v>83</v>
      </c>
      <c r="C42" s="8"/>
      <c r="D42" s="8"/>
      <c r="E42" s="8"/>
      <c r="F42" s="8"/>
    </row>
    <row r="43" spans="1:6" x14ac:dyDescent="0.25">
      <c r="A43" s="1">
        <v>36</v>
      </c>
      <c r="B43" s="1" t="s">
        <v>11</v>
      </c>
      <c r="C43" s="6">
        <v>2165.4</v>
      </c>
      <c r="D43" s="6">
        <v>2165.4</v>
      </c>
      <c r="E43" s="7">
        <f>D43/C43*100</f>
        <v>100</v>
      </c>
      <c r="F43" s="8"/>
    </row>
    <row r="44" spans="1:6" ht="30" x14ac:dyDescent="0.25">
      <c r="A44" s="1">
        <v>37</v>
      </c>
      <c r="B44" s="3" t="s">
        <v>84</v>
      </c>
      <c r="C44" s="8"/>
      <c r="D44" s="8"/>
      <c r="E44" s="8"/>
      <c r="F44" s="8"/>
    </row>
    <row r="45" spans="1:6" x14ac:dyDescent="0.25">
      <c r="A45" s="1">
        <v>38</v>
      </c>
      <c r="B45" s="1" t="s">
        <v>11</v>
      </c>
      <c r="C45" s="6">
        <v>4917.63</v>
      </c>
      <c r="D45" s="6">
        <v>4892.63</v>
      </c>
      <c r="E45" s="7">
        <f>D45/C45*100</f>
        <v>99.49162503075668</v>
      </c>
      <c r="F45" s="8"/>
    </row>
    <row r="46" spans="1:6" ht="90" x14ac:dyDescent="0.25">
      <c r="A46" s="1">
        <v>39</v>
      </c>
      <c r="B46" s="3" t="s">
        <v>85</v>
      </c>
      <c r="C46" s="8"/>
      <c r="D46" s="8"/>
      <c r="E46" s="8"/>
      <c r="F46" s="3"/>
    </row>
    <row r="47" spans="1:6" x14ac:dyDescent="0.25">
      <c r="A47" s="1">
        <v>40</v>
      </c>
      <c r="B47" s="1" t="s">
        <v>10</v>
      </c>
      <c r="C47" s="6">
        <v>0.1</v>
      </c>
      <c r="D47" s="6">
        <v>0.1</v>
      </c>
      <c r="E47" s="7">
        <f>D47/C47*100</f>
        <v>100</v>
      </c>
      <c r="F47" s="8"/>
    </row>
    <row r="48" spans="1:6" ht="51" customHeight="1" x14ac:dyDescent="0.25">
      <c r="A48" s="1">
        <v>41</v>
      </c>
      <c r="B48" s="3" t="s">
        <v>86</v>
      </c>
      <c r="C48" s="8"/>
      <c r="D48" s="8"/>
      <c r="E48" s="8"/>
      <c r="F48" s="8"/>
    </row>
    <row r="49" spans="1:6" x14ac:dyDescent="0.25">
      <c r="A49" s="1">
        <v>42</v>
      </c>
      <c r="B49" s="1" t="s">
        <v>10</v>
      </c>
      <c r="C49" s="8">
        <v>108.3</v>
      </c>
      <c r="D49" s="6">
        <v>108.3</v>
      </c>
      <c r="E49" s="7">
        <f>D49/C49*100</f>
        <v>100</v>
      </c>
      <c r="F49" s="8"/>
    </row>
    <row r="50" spans="1:6" ht="75" x14ac:dyDescent="0.25">
      <c r="A50" s="1">
        <v>43</v>
      </c>
      <c r="B50" s="22" t="s">
        <v>87</v>
      </c>
      <c r="C50" s="8"/>
      <c r="D50" s="6"/>
      <c r="E50" s="7"/>
      <c r="F50" s="8"/>
    </row>
    <row r="51" spans="1:6" x14ac:dyDescent="0.25">
      <c r="A51" s="1">
        <v>44</v>
      </c>
      <c r="B51" s="1" t="s">
        <v>9</v>
      </c>
      <c r="C51" s="8">
        <v>0</v>
      </c>
      <c r="D51" s="6">
        <v>0</v>
      </c>
      <c r="E51" s="7">
        <v>0</v>
      </c>
      <c r="F51" s="8"/>
    </row>
    <row r="52" spans="1:6" x14ac:dyDescent="0.25">
      <c r="A52" s="1">
        <v>45</v>
      </c>
      <c r="B52" s="48" t="s">
        <v>20</v>
      </c>
      <c r="C52" s="49"/>
      <c r="D52" s="49"/>
      <c r="E52" s="49"/>
      <c r="F52" s="50"/>
    </row>
    <row r="53" spans="1:6" x14ac:dyDescent="0.25">
      <c r="A53" s="1">
        <v>46</v>
      </c>
      <c r="B53" s="2" t="s">
        <v>19</v>
      </c>
      <c r="C53" s="9">
        <f>C54+C55+C56+C57</f>
        <v>213113.99636999998</v>
      </c>
      <c r="D53" s="9">
        <f>D54+D55+D56+D57</f>
        <v>190875.13592999999</v>
      </c>
      <c r="E53" s="9">
        <f>D53/C53*100</f>
        <v>89.56480530664453</v>
      </c>
      <c r="F53" s="8"/>
    </row>
    <row r="54" spans="1:6" x14ac:dyDescent="0.25">
      <c r="A54" s="1">
        <v>47</v>
      </c>
      <c r="B54" s="1" t="s">
        <v>16</v>
      </c>
      <c r="C54" s="7">
        <f>C68+C82</f>
        <v>38158.9</v>
      </c>
      <c r="D54" s="7">
        <f>D68+D82</f>
        <v>27714.461510000001</v>
      </c>
      <c r="E54" s="7">
        <f>D54/C54*100</f>
        <v>72.629089177098919</v>
      </c>
      <c r="F54" s="8"/>
    </row>
    <row r="55" spans="1:6" x14ac:dyDescent="0.25">
      <c r="A55" s="1">
        <v>48</v>
      </c>
      <c r="B55" s="1" t="s">
        <v>10</v>
      </c>
      <c r="C55" s="7">
        <f>C66+C70+C78+C80</f>
        <v>165740.69999999998</v>
      </c>
      <c r="D55" s="7">
        <f>D66+D70+D78+D80</f>
        <v>153978.48639999999</v>
      </c>
      <c r="E55" s="7">
        <f>D55/C55*100</f>
        <v>92.903243681244263</v>
      </c>
      <c r="F55" s="8"/>
    </row>
    <row r="56" spans="1:6" x14ac:dyDescent="0.25">
      <c r="A56" s="1">
        <v>49</v>
      </c>
      <c r="B56" s="1" t="s">
        <v>11</v>
      </c>
      <c r="C56" s="7">
        <f>C64+C72+C74+C76</f>
        <v>9214.3963700000004</v>
      </c>
      <c r="D56" s="7">
        <f>D64+D72+D74+D76</f>
        <v>9182.1880199999996</v>
      </c>
      <c r="E56" s="7">
        <f>D56/C56*100</f>
        <v>99.65045621322669</v>
      </c>
      <c r="F56" s="8"/>
    </row>
    <row r="57" spans="1:6" x14ac:dyDescent="0.25">
      <c r="A57" s="1">
        <v>50</v>
      </c>
      <c r="B57" s="1" t="s">
        <v>12</v>
      </c>
      <c r="C57" s="8"/>
      <c r="D57" s="8"/>
      <c r="E57" s="8"/>
      <c r="F57" s="8"/>
    </row>
    <row r="58" spans="1:6" x14ac:dyDescent="0.25">
      <c r="A58" s="1">
        <v>51</v>
      </c>
      <c r="B58" s="2" t="s">
        <v>18</v>
      </c>
      <c r="C58" s="9">
        <f>C64+C66+C68+C70+C72+C74+C76+C78+C80+C82</f>
        <v>213113.99636999995</v>
      </c>
      <c r="D58" s="9">
        <f>D64+D66+D68+D70+D72+D74+D76+D78+D80+D82</f>
        <v>190875.13593000002</v>
      </c>
      <c r="E58" s="9">
        <f>D58/C58*100</f>
        <v>89.564805306644573</v>
      </c>
      <c r="F58" s="8"/>
    </row>
    <row r="59" spans="1:6" x14ac:dyDescent="0.25">
      <c r="A59" s="1">
        <v>52</v>
      </c>
      <c r="B59" s="1" t="s">
        <v>16</v>
      </c>
      <c r="C59" s="7">
        <f>C68+C82</f>
        <v>38158.9</v>
      </c>
      <c r="D59" s="7">
        <f>D68+D82</f>
        <v>27714.461510000001</v>
      </c>
      <c r="E59" s="7">
        <f>D59/C59*100</f>
        <v>72.629089177098919</v>
      </c>
      <c r="F59" s="8"/>
    </row>
    <row r="60" spans="1:6" x14ac:dyDescent="0.25">
      <c r="A60" s="1">
        <v>53</v>
      </c>
      <c r="B60" s="1" t="s">
        <v>10</v>
      </c>
      <c r="C60" s="7">
        <f>C66+C70+C78+C80</f>
        <v>165740.69999999998</v>
      </c>
      <c r="D60" s="7">
        <f>D66+D70+D78+D80</f>
        <v>153978.48639999999</v>
      </c>
      <c r="E60" s="7">
        <f>D60/C60*100</f>
        <v>92.903243681244263</v>
      </c>
      <c r="F60" s="8"/>
    </row>
    <row r="61" spans="1:6" x14ac:dyDescent="0.25">
      <c r="A61" s="1">
        <v>54</v>
      </c>
      <c r="B61" s="1" t="s">
        <v>11</v>
      </c>
      <c r="C61" s="7">
        <f>C64+C72+C74+C76</f>
        <v>9214.3963700000004</v>
      </c>
      <c r="D61" s="7">
        <f>D64+D72+D74+D76</f>
        <v>9182.1880199999996</v>
      </c>
      <c r="E61" s="7">
        <f>D61/C61*100</f>
        <v>99.65045621322669</v>
      </c>
      <c r="F61" s="8"/>
    </row>
    <row r="62" spans="1:6" x14ac:dyDescent="0.25">
      <c r="A62" s="1">
        <v>55</v>
      </c>
      <c r="B62" s="1" t="s">
        <v>12</v>
      </c>
      <c r="C62" s="7"/>
      <c r="D62" s="7"/>
      <c r="E62" s="7"/>
      <c r="F62" s="8"/>
    </row>
    <row r="63" spans="1:6" ht="52.5" customHeight="1" x14ac:dyDescent="0.25">
      <c r="A63" s="1">
        <v>56</v>
      </c>
      <c r="B63" s="3" t="s">
        <v>91</v>
      </c>
      <c r="C63" s="6"/>
      <c r="D63" s="6"/>
      <c r="E63" s="7"/>
      <c r="F63" s="3"/>
    </row>
    <row r="64" spans="1:6" x14ac:dyDescent="0.25">
      <c r="A64" s="1">
        <v>57</v>
      </c>
      <c r="B64" s="3" t="s">
        <v>11</v>
      </c>
      <c r="C64" s="6">
        <v>1727.6183699999999</v>
      </c>
      <c r="D64" s="6">
        <v>1727.6183699999999</v>
      </c>
      <c r="E64" s="7">
        <f>D64/C64*100</f>
        <v>100</v>
      </c>
      <c r="F64" s="8"/>
    </row>
    <row r="65" spans="1:6" ht="195" x14ac:dyDescent="0.25">
      <c r="A65" s="1">
        <v>58</v>
      </c>
      <c r="B65" s="3" t="s">
        <v>103</v>
      </c>
      <c r="C65" s="8"/>
      <c r="D65" s="8"/>
      <c r="E65" s="8"/>
      <c r="F65" s="8"/>
    </row>
    <row r="66" spans="1:6" x14ac:dyDescent="0.25">
      <c r="A66" s="1">
        <v>59</v>
      </c>
      <c r="B66" s="3" t="s">
        <v>10</v>
      </c>
      <c r="C66" s="6">
        <v>121015</v>
      </c>
      <c r="D66" s="6">
        <v>110259.1986</v>
      </c>
      <c r="E66" s="7">
        <f>D66/C66*100</f>
        <v>91.112009750857339</v>
      </c>
      <c r="F66" s="8"/>
    </row>
    <row r="67" spans="1:6" ht="75" x14ac:dyDescent="0.25">
      <c r="A67" s="1">
        <v>60</v>
      </c>
      <c r="B67" s="3" t="s">
        <v>104</v>
      </c>
      <c r="C67" s="8"/>
      <c r="D67" s="8"/>
      <c r="E67" s="8"/>
      <c r="F67" s="3"/>
    </row>
    <row r="68" spans="1:6" x14ac:dyDescent="0.25">
      <c r="A68" s="1">
        <v>61</v>
      </c>
      <c r="B68" s="3" t="s">
        <v>9</v>
      </c>
      <c r="C68" s="6">
        <v>37986</v>
      </c>
      <c r="D68" s="6">
        <v>27587.799040000002</v>
      </c>
      <c r="E68" s="7">
        <f>D68/C68*100</f>
        <v>72.62622818933292</v>
      </c>
      <c r="F68" s="8"/>
    </row>
    <row r="69" spans="1:6" ht="167.25" customHeight="1" x14ac:dyDescent="0.25">
      <c r="A69" s="1">
        <v>62</v>
      </c>
      <c r="B69" s="3" t="s">
        <v>105</v>
      </c>
      <c r="C69" s="8"/>
      <c r="D69" s="8"/>
      <c r="E69" s="8"/>
      <c r="F69" s="8"/>
    </row>
    <row r="70" spans="1:6" x14ac:dyDescent="0.25">
      <c r="A70" s="1">
        <v>63</v>
      </c>
      <c r="B70" s="3" t="s">
        <v>10</v>
      </c>
      <c r="C70" s="6">
        <v>44547</v>
      </c>
      <c r="D70" s="6">
        <v>43550.70708</v>
      </c>
      <c r="E70" s="7">
        <f>D70/C70*100</f>
        <v>97.763501649942754</v>
      </c>
      <c r="F70" s="8"/>
    </row>
    <row r="71" spans="1:6" ht="30" x14ac:dyDescent="0.25">
      <c r="A71" s="1">
        <v>64</v>
      </c>
      <c r="B71" s="3" t="s">
        <v>92</v>
      </c>
      <c r="C71" s="8"/>
      <c r="D71" s="8"/>
      <c r="E71" s="8"/>
      <c r="F71" s="8"/>
    </row>
    <row r="72" spans="1:6" x14ac:dyDescent="0.25">
      <c r="A72" s="1">
        <v>65</v>
      </c>
      <c r="B72" s="3" t="s">
        <v>11</v>
      </c>
      <c r="C72" s="6">
        <v>5307.0249999999996</v>
      </c>
      <c r="D72" s="6">
        <v>5307.0216499999997</v>
      </c>
      <c r="E72" s="7">
        <f>D72/C72*100</f>
        <v>99.999936876121737</v>
      </c>
      <c r="F72" s="8"/>
    </row>
    <row r="73" spans="1:6" ht="30" x14ac:dyDescent="0.25">
      <c r="A73" s="1">
        <v>66</v>
      </c>
      <c r="B73" s="3" t="s">
        <v>93</v>
      </c>
      <c r="C73" s="8"/>
      <c r="D73" s="8"/>
      <c r="E73" s="8"/>
      <c r="F73" s="8"/>
    </row>
    <row r="74" spans="1:6" x14ac:dyDescent="0.25">
      <c r="A74" s="1">
        <v>67</v>
      </c>
      <c r="B74" s="3" t="s">
        <v>11</v>
      </c>
      <c r="C74" s="6">
        <v>1639.7529999999999</v>
      </c>
      <c r="D74" s="6">
        <v>1607.548</v>
      </c>
      <c r="E74" s="7">
        <f>D74/C74*100</f>
        <v>98.035984687937756</v>
      </c>
      <c r="F74" s="8"/>
    </row>
    <row r="75" spans="1:6" ht="45" x14ac:dyDescent="0.25">
      <c r="A75" s="1">
        <v>68</v>
      </c>
      <c r="B75" s="3" t="s">
        <v>94</v>
      </c>
      <c r="C75" s="8"/>
      <c r="D75" s="8"/>
      <c r="E75" s="8"/>
      <c r="F75" s="8"/>
    </row>
    <row r="76" spans="1:6" x14ac:dyDescent="0.25">
      <c r="A76" s="1">
        <v>69</v>
      </c>
      <c r="B76" s="3" t="s">
        <v>11</v>
      </c>
      <c r="C76" s="6">
        <v>540</v>
      </c>
      <c r="D76" s="6">
        <v>540</v>
      </c>
      <c r="E76" s="7">
        <f>D76/C76*100</f>
        <v>100</v>
      </c>
      <c r="F76" s="8"/>
    </row>
    <row r="77" spans="1:6" ht="135" x14ac:dyDescent="0.25">
      <c r="A77" s="1">
        <v>70</v>
      </c>
      <c r="B77" s="3" t="s">
        <v>95</v>
      </c>
      <c r="C77" s="8"/>
      <c r="D77" s="8"/>
      <c r="E77" s="8"/>
      <c r="F77" s="8"/>
    </row>
    <row r="78" spans="1:6" x14ac:dyDescent="0.25">
      <c r="A78" s="1">
        <v>71</v>
      </c>
      <c r="B78" s="3" t="s">
        <v>10</v>
      </c>
      <c r="C78" s="6">
        <v>0.3</v>
      </c>
      <c r="D78" s="6">
        <v>0.26072000000000001</v>
      </c>
      <c r="E78" s="7">
        <f>D78/C78*100</f>
        <v>86.90666666666668</v>
      </c>
      <c r="F78" s="8"/>
    </row>
    <row r="79" spans="1:6" ht="94.5" customHeight="1" x14ac:dyDescent="0.25">
      <c r="A79" s="1">
        <v>72</v>
      </c>
      <c r="B79" s="3" t="s">
        <v>106</v>
      </c>
      <c r="C79" s="6"/>
      <c r="D79" s="6"/>
      <c r="E79" s="7"/>
      <c r="F79" s="8"/>
    </row>
    <row r="80" spans="1:6" x14ac:dyDescent="0.25">
      <c r="A80" s="1">
        <v>73</v>
      </c>
      <c r="B80" s="3" t="s">
        <v>10</v>
      </c>
      <c r="C80" s="6">
        <v>178.4</v>
      </c>
      <c r="D80" s="6">
        <v>168.32</v>
      </c>
      <c r="E80" s="7">
        <f>D80/C80*100</f>
        <v>94.349775784753348</v>
      </c>
      <c r="F80" s="8"/>
    </row>
    <row r="81" spans="1:6" ht="180" x14ac:dyDescent="0.25">
      <c r="A81" s="1"/>
      <c r="B81" s="3" t="s">
        <v>113</v>
      </c>
      <c r="C81" s="6"/>
      <c r="D81" s="6"/>
      <c r="E81" s="7"/>
      <c r="F81" s="8"/>
    </row>
    <row r="82" spans="1:6" x14ac:dyDescent="0.25">
      <c r="A82" s="1"/>
      <c r="B82" s="3" t="s">
        <v>9</v>
      </c>
      <c r="C82" s="6">
        <v>172.9</v>
      </c>
      <c r="D82" s="6">
        <v>126.66247</v>
      </c>
      <c r="E82" s="7">
        <f>D82/C82*100</f>
        <v>73.257646038172354</v>
      </c>
      <c r="F82" s="8"/>
    </row>
    <row r="83" spans="1:6" ht="28.5" customHeight="1" x14ac:dyDescent="0.25">
      <c r="A83" s="1">
        <v>74</v>
      </c>
      <c r="B83" s="39" t="s">
        <v>21</v>
      </c>
      <c r="C83" s="51"/>
      <c r="D83" s="51"/>
      <c r="E83" s="51"/>
      <c r="F83" s="52"/>
    </row>
    <row r="84" spans="1:6" ht="16.5" customHeight="1" x14ac:dyDescent="0.25">
      <c r="A84" s="1">
        <v>75</v>
      </c>
      <c r="B84" s="2" t="s">
        <v>22</v>
      </c>
      <c r="C84" s="12">
        <f>C85+C86+C87+C88</f>
        <v>99772.454419999995</v>
      </c>
      <c r="D84" s="12">
        <f>D85+D86+D87+D88</f>
        <v>99772.452919999996</v>
      </c>
      <c r="E84" s="9">
        <f>D84/C84*100</f>
        <v>99.999998496579039</v>
      </c>
      <c r="F84" s="36"/>
    </row>
    <row r="85" spans="1:6" ht="16.5" customHeight="1" x14ac:dyDescent="0.25">
      <c r="A85" s="1">
        <v>76</v>
      </c>
      <c r="B85" s="1" t="s">
        <v>16</v>
      </c>
      <c r="C85" s="36"/>
      <c r="D85" s="36"/>
      <c r="E85" s="36"/>
      <c r="F85" s="36"/>
    </row>
    <row r="86" spans="1:6" ht="16.5" customHeight="1" x14ac:dyDescent="0.25">
      <c r="A86" s="1">
        <v>77</v>
      </c>
      <c r="B86" s="1" t="s">
        <v>10</v>
      </c>
      <c r="C86" s="36"/>
      <c r="D86" s="36"/>
      <c r="E86" s="36"/>
      <c r="F86" s="36"/>
    </row>
    <row r="87" spans="1:6" ht="16.5" customHeight="1" x14ac:dyDescent="0.25">
      <c r="A87" s="1">
        <v>78</v>
      </c>
      <c r="B87" s="1" t="s">
        <v>11</v>
      </c>
      <c r="C87" s="13">
        <f>C95+C97</f>
        <v>99772.454419999995</v>
      </c>
      <c r="D87" s="13">
        <f>D95+D97</f>
        <v>99772.452919999996</v>
      </c>
      <c r="E87" s="7">
        <f>D87/C87*100</f>
        <v>99.999998496579039</v>
      </c>
      <c r="F87" s="36"/>
    </row>
    <row r="88" spans="1:6" ht="16.5" customHeight="1" x14ac:dyDescent="0.25">
      <c r="A88" s="1">
        <v>79</v>
      </c>
      <c r="B88" s="1" t="s">
        <v>12</v>
      </c>
      <c r="C88" s="36"/>
      <c r="D88" s="36"/>
      <c r="E88" s="36"/>
      <c r="F88" s="36"/>
    </row>
    <row r="89" spans="1:6" ht="15.75" customHeight="1" x14ac:dyDescent="0.25">
      <c r="A89" s="1">
        <v>80</v>
      </c>
      <c r="B89" s="2" t="s">
        <v>18</v>
      </c>
      <c r="C89" s="12">
        <f>C95+C97</f>
        <v>99772.454419999995</v>
      </c>
      <c r="D89" s="12">
        <f>D95+D97</f>
        <v>99772.452919999996</v>
      </c>
      <c r="E89" s="9">
        <f>D89/C89*100</f>
        <v>99.999998496579039</v>
      </c>
      <c r="F89" s="36"/>
    </row>
    <row r="90" spans="1:6" ht="15.75" customHeight="1" x14ac:dyDescent="0.25">
      <c r="A90" s="1">
        <v>81</v>
      </c>
      <c r="B90" s="1" t="s">
        <v>16</v>
      </c>
      <c r="C90" s="13"/>
      <c r="D90" s="13"/>
      <c r="E90" s="7"/>
      <c r="F90" s="14"/>
    </row>
    <row r="91" spans="1:6" ht="15.75" customHeight="1" x14ac:dyDescent="0.25">
      <c r="A91" s="1">
        <v>82</v>
      </c>
      <c r="B91" s="1" t="s">
        <v>10</v>
      </c>
      <c r="C91" s="13"/>
      <c r="D91" s="13"/>
      <c r="E91" s="7"/>
      <c r="F91" s="14"/>
    </row>
    <row r="92" spans="1:6" ht="15.75" customHeight="1" x14ac:dyDescent="0.25">
      <c r="A92" s="1">
        <v>83</v>
      </c>
      <c r="B92" s="1" t="s">
        <v>11</v>
      </c>
      <c r="C92" s="13">
        <f>C95+C97</f>
        <v>99772.454419999995</v>
      </c>
      <c r="D92" s="13">
        <f>D95+D97</f>
        <v>99772.452919999996</v>
      </c>
      <c r="E92" s="7">
        <f>D92/C92*100</f>
        <v>99.999998496579039</v>
      </c>
      <c r="F92" s="14"/>
    </row>
    <row r="93" spans="1:6" ht="15.75" customHeight="1" x14ac:dyDescent="0.25">
      <c r="A93" s="1">
        <v>84</v>
      </c>
      <c r="B93" s="1" t="s">
        <v>12</v>
      </c>
      <c r="C93" s="13"/>
      <c r="D93" s="13"/>
      <c r="E93" s="7"/>
      <c r="F93" s="14"/>
    </row>
    <row r="94" spans="1:6" ht="50.25" customHeight="1" x14ac:dyDescent="0.25">
      <c r="A94" s="1">
        <v>85</v>
      </c>
      <c r="B94" s="3" t="s">
        <v>52</v>
      </c>
      <c r="C94" s="8"/>
      <c r="D94" s="8"/>
      <c r="E94" s="8"/>
      <c r="F94" s="3"/>
    </row>
    <row r="95" spans="1:6" x14ac:dyDescent="0.25">
      <c r="A95" s="1">
        <v>86</v>
      </c>
      <c r="B95" s="3" t="s">
        <v>11</v>
      </c>
      <c r="C95" s="6">
        <v>1129.45442</v>
      </c>
      <c r="D95" s="6">
        <v>1129.45442</v>
      </c>
      <c r="E95" s="7">
        <f>D95/C95*100</f>
        <v>100</v>
      </c>
      <c r="F95" s="36"/>
    </row>
    <row r="96" spans="1:6" ht="60" x14ac:dyDescent="0.25">
      <c r="A96" s="1">
        <v>87</v>
      </c>
      <c r="B96" s="3" t="s">
        <v>53</v>
      </c>
      <c r="C96" s="8"/>
      <c r="D96" s="8"/>
      <c r="E96" s="8"/>
      <c r="F96" s="8"/>
    </row>
    <row r="97" spans="1:6" x14ac:dyDescent="0.25">
      <c r="A97" s="1">
        <v>88</v>
      </c>
      <c r="B97" s="3" t="s">
        <v>11</v>
      </c>
      <c r="C97" s="6">
        <v>98643</v>
      </c>
      <c r="D97" s="6">
        <v>98642.998500000002</v>
      </c>
      <c r="E97" s="7">
        <f>D97/C97*100</f>
        <v>99.999998479364976</v>
      </c>
      <c r="F97" s="8"/>
    </row>
    <row r="98" spans="1:6" x14ac:dyDescent="0.25">
      <c r="A98" s="53">
        <v>89</v>
      </c>
      <c r="B98" s="56" t="s">
        <v>23</v>
      </c>
      <c r="C98" s="47"/>
      <c r="D98" s="47"/>
      <c r="E98" s="47"/>
      <c r="F98" s="47"/>
    </row>
    <row r="99" spans="1:6" x14ac:dyDescent="0.25">
      <c r="A99" s="54"/>
      <c r="B99" s="57"/>
      <c r="C99" s="57"/>
      <c r="D99" s="57"/>
      <c r="E99" s="57"/>
      <c r="F99" s="57"/>
    </row>
    <row r="100" spans="1:6" x14ac:dyDescent="0.25">
      <c r="A100" s="55"/>
      <c r="B100" s="57"/>
      <c r="C100" s="57"/>
      <c r="D100" s="57"/>
      <c r="E100" s="57"/>
      <c r="F100" s="57"/>
    </row>
    <row r="101" spans="1:6" x14ac:dyDescent="0.25">
      <c r="A101" s="8">
        <v>90</v>
      </c>
      <c r="B101" s="2" t="s">
        <v>24</v>
      </c>
      <c r="C101" s="9">
        <f>C102+C103+C104+C105</f>
        <v>12388.91898</v>
      </c>
      <c r="D101" s="9">
        <f>D102+D103+D104+D105</f>
        <v>12011.626479999999</v>
      </c>
      <c r="E101" s="9">
        <f>D101/C101*100</f>
        <v>96.95459708301361</v>
      </c>
      <c r="F101" s="8"/>
    </row>
    <row r="102" spans="1:6" x14ac:dyDescent="0.25">
      <c r="A102" s="8">
        <v>91</v>
      </c>
      <c r="B102" s="1" t="s">
        <v>16</v>
      </c>
      <c r="C102" s="6"/>
      <c r="D102" s="6"/>
      <c r="E102" s="6"/>
      <c r="F102" s="8"/>
    </row>
    <row r="103" spans="1:6" x14ac:dyDescent="0.25">
      <c r="A103" s="8">
        <v>92</v>
      </c>
      <c r="B103" s="1" t="s">
        <v>10</v>
      </c>
      <c r="C103" s="6"/>
      <c r="D103" s="6"/>
      <c r="E103" s="6"/>
      <c r="F103" s="8"/>
    </row>
    <row r="104" spans="1:6" x14ac:dyDescent="0.25">
      <c r="A104" s="8">
        <v>93</v>
      </c>
      <c r="B104" s="1" t="s">
        <v>11</v>
      </c>
      <c r="C104" s="6">
        <f>C112+C114</f>
        <v>12388.91898</v>
      </c>
      <c r="D104" s="6">
        <f>D112+D114</f>
        <v>12011.626479999999</v>
      </c>
      <c r="E104" s="7">
        <f>D104/C104*100</f>
        <v>96.95459708301361</v>
      </c>
      <c r="F104" s="8"/>
    </row>
    <row r="105" spans="1:6" x14ac:dyDescent="0.25">
      <c r="A105" s="8">
        <v>94</v>
      </c>
      <c r="B105" s="1" t="s">
        <v>12</v>
      </c>
      <c r="C105" s="6"/>
      <c r="D105" s="6"/>
      <c r="E105" s="6"/>
      <c r="F105" s="8"/>
    </row>
    <row r="106" spans="1:6" x14ac:dyDescent="0.25">
      <c r="A106" s="8">
        <v>95</v>
      </c>
      <c r="B106" s="2" t="s">
        <v>18</v>
      </c>
      <c r="C106" s="15">
        <f>C112+C114</f>
        <v>12388.91898</v>
      </c>
      <c r="D106" s="15">
        <f>D112+D114</f>
        <v>12011.626479999999</v>
      </c>
      <c r="E106" s="9">
        <f>D106/C106*100</f>
        <v>96.95459708301361</v>
      </c>
      <c r="F106" s="8"/>
    </row>
    <row r="107" spans="1:6" x14ac:dyDescent="0.25">
      <c r="A107" s="8">
        <v>96</v>
      </c>
      <c r="B107" s="1" t="s">
        <v>16</v>
      </c>
      <c r="C107" s="6"/>
      <c r="D107" s="6"/>
      <c r="E107" s="7"/>
      <c r="F107" s="8"/>
    </row>
    <row r="108" spans="1:6" x14ac:dyDescent="0.25">
      <c r="A108" s="8">
        <v>97</v>
      </c>
      <c r="B108" s="1" t="s">
        <v>10</v>
      </c>
      <c r="C108" s="6"/>
      <c r="D108" s="6"/>
      <c r="E108" s="7"/>
      <c r="F108" s="8"/>
    </row>
    <row r="109" spans="1:6" x14ac:dyDescent="0.25">
      <c r="A109" s="8">
        <v>98</v>
      </c>
      <c r="B109" s="1" t="s">
        <v>11</v>
      </c>
      <c r="C109" s="6">
        <f>C112+C114</f>
        <v>12388.91898</v>
      </c>
      <c r="D109" s="6">
        <f>D112+D114</f>
        <v>12011.626479999999</v>
      </c>
      <c r="E109" s="7">
        <f>D109/C109*100</f>
        <v>96.95459708301361</v>
      </c>
      <c r="F109" s="8"/>
    </row>
    <row r="110" spans="1:6" x14ac:dyDescent="0.25">
      <c r="A110" s="8">
        <v>99</v>
      </c>
      <c r="B110" s="1" t="s">
        <v>12</v>
      </c>
      <c r="C110" s="6"/>
      <c r="D110" s="6"/>
      <c r="E110" s="7"/>
      <c r="F110" s="8"/>
    </row>
    <row r="111" spans="1:6" ht="90" x14ac:dyDescent="0.25">
      <c r="A111" s="8">
        <v>100</v>
      </c>
      <c r="B111" s="3" t="s">
        <v>54</v>
      </c>
      <c r="C111" s="6"/>
      <c r="D111" s="6"/>
      <c r="E111" s="7"/>
      <c r="F111" s="3"/>
    </row>
    <row r="112" spans="1:6" x14ac:dyDescent="0.25">
      <c r="A112" s="8">
        <v>101</v>
      </c>
      <c r="B112" s="1" t="s">
        <v>11</v>
      </c>
      <c r="C112" s="6">
        <v>2665.78</v>
      </c>
      <c r="D112" s="6">
        <v>2579.9710599999999</v>
      </c>
      <c r="E112" s="7">
        <f>D112/C112*100</f>
        <v>96.781094463909227</v>
      </c>
      <c r="F112" s="8"/>
    </row>
    <row r="113" spans="1:6" ht="45" x14ac:dyDescent="0.25">
      <c r="A113" s="8">
        <v>102</v>
      </c>
      <c r="B113" s="3" t="s">
        <v>55</v>
      </c>
      <c r="C113" s="6"/>
      <c r="D113" s="6"/>
      <c r="E113" s="7"/>
      <c r="F113" s="8"/>
    </row>
    <row r="114" spans="1:6" x14ac:dyDescent="0.25">
      <c r="A114" s="8">
        <v>103</v>
      </c>
      <c r="B114" s="1" t="s">
        <v>11</v>
      </c>
      <c r="C114" s="6">
        <v>9723.1389799999997</v>
      </c>
      <c r="D114" s="6">
        <v>9431.6554199999991</v>
      </c>
      <c r="E114" s="7">
        <f>D114/C114*100</f>
        <v>97.002166063865104</v>
      </c>
      <c r="F114" s="8"/>
    </row>
    <row r="115" spans="1:6" x14ac:dyDescent="0.25">
      <c r="A115" s="8">
        <v>104</v>
      </c>
      <c r="B115" s="42" t="s">
        <v>25</v>
      </c>
      <c r="C115" s="43"/>
      <c r="D115" s="43"/>
      <c r="E115" s="43"/>
      <c r="F115" s="43"/>
    </row>
    <row r="116" spans="1:6" x14ac:dyDescent="0.25">
      <c r="A116" s="8">
        <v>105</v>
      </c>
      <c r="B116" s="2" t="s">
        <v>26</v>
      </c>
      <c r="C116" s="9">
        <f>C121+C134</f>
        <v>269305.26634999999</v>
      </c>
      <c r="D116" s="9">
        <f>D121+D134</f>
        <v>232779.66266</v>
      </c>
      <c r="E116" s="9">
        <f>D116/C116*100</f>
        <v>86.437100103891083</v>
      </c>
      <c r="F116" s="8"/>
    </row>
    <row r="117" spans="1:6" x14ac:dyDescent="0.25">
      <c r="A117" s="8">
        <v>106</v>
      </c>
      <c r="B117" s="1" t="s">
        <v>16</v>
      </c>
      <c r="C117" s="8"/>
      <c r="D117" s="8"/>
      <c r="E117" s="8"/>
      <c r="F117" s="8"/>
    </row>
    <row r="118" spans="1:6" x14ac:dyDescent="0.25">
      <c r="A118" s="8">
        <v>107</v>
      </c>
      <c r="B118" s="1" t="s">
        <v>10</v>
      </c>
      <c r="C118" s="7">
        <f>C122</f>
        <v>175316.31478000002</v>
      </c>
      <c r="D118" s="7">
        <f>D122</f>
        <v>141943.51655999999</v>
      </c>
      <c r="E118" s="7">
        <f>D118/C118*100</f>
        <v>80.964236978242042</v>
      </c>
      <c r="F118" s="8"/>
    </row>
    <row r="119" spans="1:6" x14ac:dyDescent="0.25">
      <c r="A119" s="8">
        <v>108</v>
      </c>
      <c r="B119" s="1" t="s">
        <v>11</v>
      </c>
      <c r="C119" s="7">
        <f>C123+C137</f>
        <v>93988.951570000005</v>
      </c>
      <c r="D119" s="7">
        <f>D123+D137</f>
        <v>90836.146099999998</v>
      </c>
      <c r="E119" s="7">
        <f>D119/C119*100</f>
        <v>96.645557358247686</v>
      </c>
      <c r="F119" s="8"/>
    </row>
    <row r="120" spans="1:6" x14ac:dyDescent="0.25">
      <c r="A120" s="8">
        <v>109</v>
      </c>
      <c r="B120" s="1" t="s">
        <v>12</v>
      </c>
      <c r="C120" s="8"/>
      <c r="D120" s="8"/>
      <c r="E120" s="8"/>
      <c r="F120" s="8"/>
    </row>
    <row r="121" spans="1:6" x14ac:dyDescent="0.25">
      <c r="A121" s="8">
        <v>110</v>
      </c>
      <c r="B121" s="2" t="s">
        <v>27</v>
      </c>
      <c r="C121" s="9">
        <f>C122+C123</f>
        <v>268010.99445</v>
      </c>
      <c r="D121" s="9">
        <f>D122+D123</f>
        <v>231485.39215999999</v>
      </c>
      <c r="E121" s="9">
        <f>D121/C121*100</f>
        <v>86.371603013915092</v>
      </c>
      <c r="F121" s="8"/>
    </row>
    <row r="122" spans="1:6" x14ac:dyDescent="0.25">
      <c r="A122" s="8">
        <v>111</v>
      </c>
      <c r="B122" s="4" t="s">
        <v>10</v>
      </c>
      <c r="C122" s="7">
        <f>C129+C131</f>
        <v>175316.31478000002</v>
      </c>
      <c r="D122" s="7">
        <f>D129+D131</f>
        <v>141943.51655999999</v>
      </c>
      <c r="E122" s="7">
        <f>D122/C122*100</f>
        <v>80.964236978242042</v>
      </c>
      <c r="F122" s="8"/>
    </row>
    <row r="123" spans="1:6" x14ac:dyDescent="0.25">
      <c r="A123" s="8">
        <v>112</v>
      </c>
      <c r="B123" s="1" t="s">
        <v>11</v>
      </c>
      <c r="C123" s="7">
        <f>C125+C127+C133</f>
        <v>92694.679669999998</v>
      </c>
      <c r="D123" s="7">
        <f>D125+D127+D133</f>
        <v>89541.875599999999</v>
      </c>
      <c r="E123" s="7">
        <f>D123/C123*100</f>
        <v>96.598721651313525</v>
      </c>
      <c r="F123" s="8"/>
    </row>
    <row r="124" spans="1:6" ht="46.5" customHeight="1" x14ac:dyDescent="0.25">
      <c r="A124" s="8">
        <v>113</v>
      </c>
      <c r="B124" s="3" t="s">
        <v>56</v>
      </c>
      <c r="C124" s="6"/>
      <c r="D124" s="6"/>
      <c r="E124" s="7"/>
      <c r="F124" s="8"/>
    </row>
    <row r="125" spans="1:6" x14ac:dyDescent="0.25">
      <c r="A125" s="8">
        <v>114</v>
      </c>
      <c r="B125" s="1" t="s">
        <v>11</v>
      </c>
      <c r="C125" s="20">
        <v>0</v>
      </c>
      <c r="D125" s="20">
        <v>0</v>
      </c>
      <c r="E125" s="21">
        <v>0</v>
      </c>
      <c r="F125" s="8"/>
    </row>
    <row r="126" spans="1:6" ht="30" x14ac:dyDescent="0.25">
      <c r="A126" s="8">
        <v>115</v>
      </c>
      <c r="B126" s="3" t="s">
        <v>57</v>
      </c>
      <c r="C126" s="6"/>
      <c r="D126" s="6"/>
      <c r="E126" s="7"/>
      <c r="F126" s="8"/>
    </row>
    <row r="127" spans="1:6" x14ac:dyDescent="0.25">
      <c r="A127" s="8">
        <v>116</v>
      </c>
      <c r="B127" s="1" t="s">
        <v>11</v>
      </c>
      <c r="C127" s="6">
        <v>0</v>
      </c>
      <c r="D127" s="6">
        <v>0</v>
      </c>
      <c r="E127" s="7">
        <v>0</v>
      </c>
      <c r="F127" s="8"/>
    </row>
    <row r="128" spans="1:6" ht="121.5" customHeight="1" x14ac:dyDescent="0.25">
      <c r="A128" s="8">
        <v>117</v>
      </c>
      <c r="B128" s="3" t="s">
        <v>88</v>
      </c>
      <c r="C128" s="6"/>
      <c r="D128" s="6"/>
      <c r="E128" s="7"/>
      <c r="F128" s="8"/>
    </row>
    <row r="129" spans="1:6" x14ac:dyDescent="0.25">
      <c r="A129" s="8">
        <v>118</v>
      </c>
      <c r="B129" s="1" t="s">
        <v>10</v>
      </c>
      <c r="C129" s="6">
        <v>120203.79878</v>
      </c>
      <c r="D129" s="6">
        <v>97330.655899999998</v>
      </c>
      <c r="E129" s="7">
        <f>D129/C129*100</f>
        <v>80.971364372715868</v>
      </c>
      <c r="F129" s="8"/>
    </row>
    <row r="130" spans="1:6" ht="77.25" customHeight="1" x14ac:dyDescent="0.25">
      <c r="A130" s="8">
        <v>119</v>
      </c>
      <c r="B130" s="3" t="s">
        <v>89</v>
      </c>
      <c r="C130" s="6"/>
      <c r="D130" s="6"/>
      <c r="E130" s="7"/>
      <c r="F130" s="8"/>
    </row>
    <row r="131" spans="1:6" x14ac:dyDescent="0.25">
      <c r="A131" s="8">
        <v>120</v>
      </c>
      <c r="B131" s="1" t="s">
        <v>10</v>
      </c>
      <c r="C131" s="6">
        <v>55112.516000000003</v>
      </c>
      <c r="D131" s="6">
        <v>44612.860659999998</v>
      </c>
      <c r="E131" s="7">
        <f>D131/C131*100</f>
        <v>80.948691691012613</v>
      </c>
      <c r="F131" s="8"/>
    </row>
    <row r="132" spans="1:6" ht="77.25" customHeight="1" x14ac:dyDescent="0.25">
      <c r="A132" s="8">
        <v>121</v>
      </c>
      <c r="B132" s="3" t="s">
        <v>89</v>
      </c>
      <c r="C132" s="6"/>
      <c r="D132" s="6"/>
      <c r="E132" s="7"/>
      <c r="F132" s="8"/>
    </row>
    <row r="133" spans="1:6" x14ac:dyDescent="0.25">
      <c r="A133" s="8">
        <v>122</v>
      </c>
      <c r="B133" s="1" t="s">
        <v>11</v>
      </c>
      <c r="C133" s="6">
        <v>92694.679669999998</v>
      </c>
      <c r="D133" s="6">
        <v>89541.875599999999</v>
      </c>
      <c r="E133" s="7">
        <f>D133/C133*100</f>
        <v>96.598721651313525</v>
      </c>
      <c r="F133" s="8"/>
    </row>
    <row r="134" spans="1:6" x14ac:dyDescent="0.25">
      <c r="A134" s="8">
        <v>123</v>
      </c>
      <c r="B134" s="2" t="s">
        <v>18</v>
      </c>
      <c r="C134" s="7">
        <f>C140</f>
        <v>1294.2719</v>
      </c>
      <c r="D134" s="7">
        <f>D140</f>
        <v>1294.2705000000001</v>
      </c>
      <c r="E134" s="7">
        <f>D134/C134*100</f>
        <v>99.999891831075075</v>
      </c>
      <c r="F134" s="8"/>
    </row>
    <row r="135" spans="1:6" x14ac:dyDescent="0.25">
      <c r="A135" s="8">
        <v>124</v>
      </c>
      <c r="B135" s="1" t="s">
        <v>16</v>
      </c>
      <c r="C135" s="8"/>
      <c r="D135" s="8"/>
      <c r="E135" s="8"/>
      <c r="F135" s="8"/>
    </row>
    <row r="136" spans="1:6" x14ac:dyDescent="0.25">
      <c r="A136" s="8">
        <v>125</v>
      </c>
      <c r="B136" s="1" t="s">
        <v>10</v>
      </c>
      <c r="C136" s="8"/>
      <c r="D136" s="8"/>
      <c r="E136" s="8"/>
      <c r="F136" s="8"/>
    </row>
    <row r="137" spans="1:6" x14ac:dyDescent="0.25">
      <c r="A137" s="8">
        <v>126</v>
      </c>
      <c r="B137" s="1" t="s">
        <v>11</v>
      </c>
      <c r="C137" s="7">
        <f>C140</f>
        <v>1294.2719</v>
      </c>
      <c r="D137" s="7">
        <f>D140</f>
        <v>1294.2705000000001</v>
      </c>
      <c r="E137" s="7">
        <f>D137/C137*100</f>
        <v>99.999891831075075</v>
      </c>
      <c r="F137" s="8"/>
    </row>
    <row r="138" spans="1:6" x14ac:dyDescent="0.25">
      <c r="A138" s="8">
        <v>127</v>
      </c>
      <c r="B138" s="1" t="s">
        <v>12</v>
      </c>
      <c r="C138" s="8"/>
      <c r="D138" s="8"/>
      <c r="E138" s="8"/>
      <c r="F138" s="8"/>
    </row>
    <row r="139" spans="1:6" ht="35.25" customHeight="1" x14ac:dyDescent="0.25">
      <c r="A139" s="8">
        <v>128</v>
      </c>
      <c r="B139" s="3" t="s">
        <v>117</v>
      </c>
      <c r="C139" s="8"/>
      <c r="D139" s="8"/>
      <c r="E139" s="8"/>
      <c r="F139" s="3"/>
    </row>
    <row r="140" spans="1:6" x14ac:dyDescent="0.25">
      <c r="A140" s="8">
        <v>129</v>
      </c>
      <c r="B140" s="1" t="s">
        <v>11</v>
      </c>
      <c r="C140" s="20">
        <v>1294.2719</v>
      </c>
      <c r="D140" s="20">
        <v>1294.2705000000001</v>
      </c>
      <c r="E140" s="21">
        <f>D140/C140*100</f>
        <v>99.999891831075075</v>
      </c>
      <c r="F140" s="8"/>
    </row>
    <row r="141" spans="1:6" x14ac:dyDescent="0.25">
      <c r="A141" s="8">
        <v>130</v>
      </c>
      <c r="B141" s="42" t="s">
        <v>28</v>
      </c>
      <c r="C141" s="43"/>
      <c r="D141" s="43"/>
      <c r="E141" s="43"/>
      <c r="F141" s="43"/>
    </row>
    <row r="142" spans="1:6" x14ac:dyDescent="0.25">
      <c r="A142" s="8">
        <v>131</v>
      </c>
      <c r="B142" s="2" t="s">
        <v>29</v>
      </c>
      <c r="C142" s="9">
        <f>C143+C144+C145+C146</f>
        <v>20274.007590000001</v>
      </c>
      <c r="D142" s="9">
        <f>D143+D144+D145+D146</f>
        <v>18330.951119999998</v>
      </c>
      <c r="E142" s="9">
        <f>D142/C142*100</f>
        <v>90.41602178861568</v>
      </c>
      <c r="F142" s="8"/>
    </row>
    <row r="143" spans="1:6" x14ac:dyDescent="0.25">
      <c r="A143" s="8">
        <v>132</v>
      </c>
      <c r="B143" s="1" t="s">
        <v>16</v>
      </c>
      <c r="C143" s="8"/>
      <c r="D143" s="8"/>
      <c r="E143" s="8"/>
      <c r="F143" s="8"/>
    </row>
    <row r="144" spans="1:6" x14ac:dyDescent="0.25">
      <c r="A144" s="8">
        <v>133</v>
      </c>
      <c r="B144" s="1" t="s">
        <v>10</v>
      </c>
      <c r="C144" s="7">
        <v>0</v>
      </c>
      <c r="D144" s="7">
        <v>0</v>
      </c>
      <c r="E144" s="7">
        <v>0</v>
      </c>
      <c r="F144" s="8"/>
    </row>
    <row r="145" spans="1:6" x14ac:dyDescent="0.25">
      <c r="A145" s="8">
        <v>134</v>
      </c>
      <c r="B145" s="1" t="s">
        <v>11</v>
      </c>
      <c r="C145" s="7">
        <f>C153+C155+C157</f>
        <v>20274.007590000001</v>
      </c>
      <c r="D145" s="7">
        <f>D153+D155+D157</f>
        <v>18330.951119999998</v>
      </c>
      <c r="E145" s="7">
        <f>D145/C145*100</f>
        <v>90.41602178861568</v>
      </c>
      <c r="F145" s="8"/>
    </row>
    <row r="146" spans="1:6" x14ac:dyDescent="0.25">
      <c r="A146" s="8">
        <v>135</v>
      </c>
      <c r="B146" s="1" t="s">
        <v>12</v>
      </c>
      <c r="C146" s="8"/>
      <c r="D146" s="8"/>
      <c r="E146" s="8"/>
      <c r="F146" s="8"/>
    </row>
    <row r="147" spans="1:6" x14ac:dyDescent="0.25">
      <c r="A147" s="8">
        <v>136</v>
      </c>
      <c r="B147" s="2" t="s">
        <v>18</v>
      </c>
      <c r="C147" s="9">
        <f>C153+C155+C157</f>
        <v>20274.007590000001</v>
      </c>
      <c r="D147" s="9">
        <f>D153+D155+D157</f>
        <v>18330.951119999998</v>
      </c>
      <c r="E147" s="9">
        <f>D147/C147*100</f>
        <v>90.41602178861568</v>
      </c>
      <c r="F147" s="8"/>
    </row>
    <row r="148" spans="1:6" x14ac:dyDescent="0.25">
      <c r="A148" s="8">
        <v>137</v>
      </c>
      <c r="B148" s="1" t="s">
        <v>16</v>
      </c>
      <c r="C148" s="8"/>
      <c r="D148" s="8"/>
      <c r="E148" s="8"/>
      <c r="F148" s="8"/>
    </row>
    <row r="149" spans="1:6" x14ac:dyDescent="0.25">
      <c r="A149" s="8">
        <v>138</v>
      </c>
      <c r="B149" s="1" t="s">
        <v>10</v>
      </c>
      <c r="C149" s="7">
        <f>C152+C154</f>
        <v>0</v>
      </c>
      <c r="D149" s="7">
        <f>D152+D154</f>
        <v>0</v>
      </c>
      <c r="E149" s="7">
        <v>0</v>
      </c>
      <c r="F149" s="8"/>
    </row>
    <row r="150" spans="1:6" x14ac:dyDescent="0.25">
      <c r="A150" s="8">
        <v>139</v>
      </c>
      <c r="B150" s="1" t="s">
        <v>11</v>
      </c>
      <c r="C150" s="7">
        <f>C153+C155+C157</f>
        <v>20274.007590000001</v>
      </c>
      <c r="D150" s="7">
        <f>D153+D155+D157</f>
        <v>18330.951119999998</v>
      </c>
      <c r="E150" s="7">
        <f>D150/C150*100</f>
        <v>90.41602178861568</v>
      </c>
      <c r="F150" s="8"/>
    </row>
    <row r="151" spans="1:6" x14ac:dyDescent="0.25">
      <c r="A151" s="8">
        <v>140</v>
      </c>
      <c r="B151" s="1" t="s">
        <v>12</v>
      </c>
      <c r="C151" s="8"/>
      <c r="D151" s="8"/>
      <c r="E151" s="8"/>
      <c r="F151" s="8"/>
    </row>
    <row r="152" spans="1:6" ht="90" x14ac:dyDescent="0.25">
      <c r="A152" s="8">
        <v>141</v>
      </c>
      <c r="B152" s="3" t="s">
        <v>58</v>
      </c>
      <c r="C152" s="8"/>
      <c r="D152" s="8"/>
      <c r="E152" s="8"/>
      <c r="F152" s="3"/>
    </row>
    <row r="153" spans="1:6" x14ac:dyDescent="0.25">
      <c r="A153" s="8">
        <v>142</v>
      </c>
      <c r="B153" s="1" t="s">
        <v>11</v>
      </c>
      <c r="C153" s="6">
        <v>2482.5</v>
      </c>
      <c r="D153" s="6">
        <v>845</v>
      </c>
      <c r="E153" s="7">
        <f>D153/C153*100</f>
        <v>34.038267875125882</v>
      </c>
      <c r="F153" s="8"/>
    </row>
    <row r="154" spans="1:6" ht="60" x14ac:dyDescent="0.25">
      <c r="A154" s="8">
        <v>143</v>
      </c>
      <c r="B154" s="3" t="s">
        <v>59</v>
      </c>
      <c r="C154" s="8"/>
      <c r="D154" s="8"/>
      <c r="E154" s="8"/>
      <c r="F154" s="8"/>
    </row>
    <row r="155" spans="1:6" x14ac:dyDescent="0.25">
      <c r="A155" s="8">
        <v>144</v>
      </c>
      <c r="B155" s="1" t="s">
        <v>11</v>
      </c>
      <c r="C155" s="6">
        <v>13301.04759</v>
      </c>
      <c r="D155" s="6">
        <v>13301.04759</v>
      </c>
      <c r="E155" s="7">
        <f>D155/C155*100</f>
        <v>100</v>
      </c>
      <c r="F155" s="8"/>
    </row>
    <row r="156" spans="1:6" ht="35.25" customHeight="1" x14ac:dyDescent="0.25">
      <c r="A156" s="8"/>
      <c r="B156" s="3" t="s">
        <v>107</v>
      </c>
      <c r="C156" s="6"/>
      <c r="D156" s="6"/>
      <c r="E156" s="7"/>
      <c r="F156" s="8"/>
    </row>
    <row r="157" spans="1:6" x14ac:dyDescent="0.25">
      <c r="A157" s="8"/>
      <c r="B157" s="1" t="s">
        <v>11</v>
      </c>
      <c r="C157" s="25">
        <v>4490.46</v>
      </c>
      <c r="D157" s="6">
        <v>4184.9035299999996</v>
      </c>
      <c r="E157" s="7">
        <f>D157/C157*100</f>
        <v>93.19543053495633</v>
      </c>
      <c r="F157" s="26"/>
    </row>
    <row r="158" spans="1:6" ht="28.5" customHeight="1" x14ac:dyDescent="0.25">
      <c r="A158" s="8">
        <v>145</v>
      </c>
      <c r="B158" s="39" t="s">
        <v>30</v>
      </c>
      <c r="C158" s="40"/>
      <c r="D158" s="40"/>
      <c r="E158" s="40"/>
      <c r="F158" s="41"/>
    </row>
    <row r="159" spans="1:6" x14ac:dyDescent="0.25">
      <c r="A159" s="8">
        <v>146</v>
      </c>
      <c r="B159" s="2" t="s">
        <v>31</v>
      </c>
      <c r="C159" s="9">
        <f>C160+C161+C162+C163</f>
        <v>39491.127780000003</v>
      </c>
      <c r="D159" s="9">
        <f>D160+D161+D162+D163</f>
        <v>37495.292450000001</v>
      </c>
      <c r="E159" s="9">
        <f>D159/C159*100</f>
        <v>94.94611716049603</v>
      </c>
      <c r="F159" s="8"/>
    </row>
    <row r="160" spans="1:6" x14ac:dyDescent="0.25">
      <c r="A160" s="8">
        <v>147</v>
      </c>
      <c r="B160" s="1" t="s">
        <v>16</v>
      </c>
      <c r="C160" s="7">
        <f>C165</f>
        <v>0</v>
      </c>
      <c r="D160" s="7">
        <f>D165</f>
        <v>0</v>
      </c>
      <c r="E160" s="7">
        <v>0</v>
      </c>
      <c r="F160" s="8"/>
    </row>
    <row r="161" spans="1:6" x14ac:dyDescent="0.25">
      <c r="A161" s="8">
        <v>148</v>
      </c>
      <c r="B161" s="1" t="s">
        <v>10</v>
      </c>
      <c r="C161" s="7">
        <f>C166</f>
        <v>0</v>
      </c>
      <c r="D161" s="7">
        <f>D166</f>
        <v>0</v>
      </c>
      <c r="E161" s="7">
        <v>0</v>
      </c>
      <c r="F161" s="8"/>
    </row>
    <row r="162" spans="1:6" x14ac:dyDescent="0.25">
      <c r="A162" s="8">
        <v>149</v>
      </c>
      <c r="B162" s="1" t="s">
        <v>11</v>
      </c>
      <c r="C162" s="7">
        <f>C167+C175</f>
        <v>39491.127780000003</v>
      </c>
      <c r="D162" s="7">
        <f>D175+D167</f>
        <v>37495.292450000001</v>
      </c>
      <c r="E162" s="7">
        <f>D162/C162*100</f>
        <v>94.94611716049603</v>
      </c>
      <c r="F162" s="8"/>
    </row>
    <row r="163" spans="1:6" x14ac:dyDescent="0.25">
      <c r="A163" s="8">
        <v>150</v>
      </c>
      <c r="B163" s="1" t="s">
        <v>12</v>
      </c>
      <c r="C163" s="8"/>
      <c r="D163" s="8"/>
      <c r="E163" s="8"/>
      <c r="F163" s="8"/>
    </row>
    <row r="164" spans="1:6" x14ac:dyDescent="0.25">
      <c r="A164" s="8">
        <v>151</v>
      </c>
      <c r="B164" s="2" t="s">
        <v>27</v>
      </c>
      <c r="C164" s="9">
        <f>C165+C166+C167</f>
        <v>1029.99</v>
      </c>
      <c r="D164" s="9">
        <f>D165+D166+D167</f>
        <v>1029.9870000000001</v>
      </c>
      <c r="E164" s="9">
        <f t="shared" ref="E164:E167" si="2">D164/C164*100</f>
        <v>99.999708735036279</v>
      </c>
      <c r="F164" s="8"/>
    </row>
    <row r="165" spans="1:6" x14ac:dyDescent="0.25">
      <c r="A165" s="8">
        <v>152</v>
      </c>
      <c r="B165" s="1" t="s">
        <v>16</v>
      </c>
      <c r="C165" s="8">
        <v>0</v>
      </c>
      <c r="D165" s="8">
        <v>0</v>
      </c>
      <c r="E165" s="7">
        <v>0</v>
      </c>
      <c r="F165" s="8"/>
    </row>
    <row r="166" spans="1:6" x14ac:dyDescent="0.25">
      <c r="A166" s="8">
        <v>153</v>
      </c>
      <c r="B166" s="4" t="s">
        <v>10</v>
      </c>
      <c r="C166" s="8">
        <v>0</v>
      </c>
      <c r="D166" s="8">
        <v>0</v>
      </c>
      <c r="E166" s="7">
        <v>0</v>
      </c>
      <c r="F166" s="8"/>
    </row>
    <row r="167" spans="1:6" x14ac:dyDescent="0.25">
      <c r="A167" s="8">
        <v>154</v>
      </c>
      <c r="B167" s="1" t="s">
        <v>11</v>
      </c>
      <c r="C167" s="7">
        <f>C169+C171</f>
        <v>1029.99</v>
      </c>
      <c r="D167" s="7">
        <f>D169+D171</f>
        <v>1029.9870000000001</v>
      </c>
      <c r="E167" s="7">
        <f t="shared" si="2"/>
        <v>99.999708735036279</v>
      </c>
      <c r="F167" s="8"/>
    </row>
    <row r="168" spans="1:6" ht="30" x14ac:dyDescent="0.25">
      <c r="A168" s="8">
        <v>155</v>
      </c>
      <c r="B168" s="3" t="s">
        <v>60</v>
      </c>
      <c r="C168" s="8"/>
      <c r="D168" s="8"/>
      <c r="E168" s="8"/>
      <c r="F168" s="8"/>
    </row>
    <row r="169" spans="1:6" x14ac:dyDescent="0.25">
      <c r="A169" s="8">
        <v>156</v>
      </c>
      <c r="B169" s="1" t="s">
        <v>11</v>
      </c>
      <c r="C169" s="21">
        <v>0</v>
      </c>
      <c r="D169" s="21">
        <v>0</v>
      </c>
      <c r="E169" s="7">
        <v>0</v>
      </c>
      <c r="F169" s="8"/>
    </row>
    <row r="170" spans="1:6" ht="30" x14ac:dyDescent="0.25">
      <c r="A170" s="8">
        <v>157</v>
      </c>
      <c r="B170" s="5" t="s">
        <v>61</v>
      </c>
      <c r="C170" s="6"/>
      <c r="D170" s="6"/>
      <c r="E170" s="7"/>
      <c r="F170" s="3"/>
    </row>
    <row r="171" spans="1:6" x14ac:dyDescent="0.25">
      <c r="A171" s="8">
        <v>158</v>
      </c>
      <c r="B171" s="1" t="s">
        <v>11</v>
      </c>
      <c r="C171" s="20">
        <v>1029.99</v>
      </c>
      <c r="D171" s="6">
        <v>1029.9870000000001</v>
      </c>
      <c r="E171" s="7">
        <f>D171/C171*100</f>
        <v>99.999708735036279</v>
      </c>
      <c r="F171" s="8"/>
    </row>
    <row r="172" spans="1:6" x14ac:dyDescent="0.25">
      <c r="A172" s="8">
        <v>159</v>
      </c>
      <c r="B172" s="2" t="s">
        <v>18</v>
      </c>
      <c r="C172" s="9">
        <f>SUM(C173:C175)</f>
        <v>38461.137780000005</v>
      </c>
      <c r="D172" s="9">
        <f>SUM(D173:D175)</f>
        <v>36465.30545</v>
      </c>
      <c r="E172" s="9">
        <f>D172/C172*100</f>
        <v>94.810781882178617</v>
      </c>
      <c r="F172" s="8"/>
    </row>
    <row r="173" spans="1:6" x14ac:dyDescent="0.25">
      <c r="A173" s="8">
        <v>160</v>
      </c>
      <c r="B173" s="1" t="s">
        <v>16</v>
      </c>
      <c r="C173" s="7">
        <v>0</v>
      </c>
      <c r="D173" s="7">
        <v>0</v>
      </c>
      <c r="E173" s="7">
        <v>0</v>
      </c>
      <c r="F173" s="8"/>
    </row>
    <row r="174" spans="1:6" x14ac:dyDescent="0.25">
      <c r="A174" s="8">
        <v>161</v>
      </c>
      <c r="B174" s="1" t="s">
        <v>10</v>
      </c>
      <c r="C174" s="7">
        <v>0</v>
      </c>
      <c r="D174" s="7">
        <v>0</v>
      </c>
      <c r="E174" s="7">
        <v>0</v>
      </c>
      <c r="F174" s="8"/>
    </row>
    <row r="175" spans="1:6" x14ac:dyDescent="0.25">
      <c r="A175" s="8">
        <v>162</v>
      </c>
      <c r="B175" s="1" t="s">
        <v>11</v>
      </c>
      <c r="C175" s="7">
        <f>C180+C182+C184+C186+C188+C190+C178+C192</f>
        <v>38461.137780000005</v>
      </c>
      <c r="D175" s="7">
        <f>D180+D182+D184+D186+D188+D190+D178+D192</f>
        <v>36465.30545</v>
      </c>
      <c r="E175" s="7">
        <f>D175/C175*100</f>
        <v>94.810781882178617</v>
      </c>
      <c r="F175" s="8"/>
    </row>
    <row r="176" spans="1:6" x14ac:dyDescent="0.25">
      <c r="A176" s="8">
        <v>163</v>
      </c>
      <c r="B176" s="1" t="s">
        <v>12</v>
      </c>
      <c r="C176" s="8"/>
      <c r="D176" s="8"/>
      <c r="E176" s="8"/>
      <c r="F176" s="8"/>
    </row>
    <row r="177" spans="1:6" ht="30" x14ac:dyDescent="0.25">
      <c r="A177" s="8"/>
      <c r="B177" s="5" t="s">
        <v>61</v>
      </c>
      <c r="C177" s="8"/>
      <c r="D177" s="8"/>
      <c r="E177" s="8"/>
      <c r="F177" s="8"/>
    </row>
    <row r="178" spans="1:6" x14ac:dyDescent="0.25">
      <c r="A178" s="8"/>
      <c r="B178" s="1" t="s">
        <v>11</v>
      </c>
      <c r="C178" s="21">
        <v>2108.66</v>
      </c>
      <c r="D178" s="8">
        <v>2108.66</v>
      </c>
      <c r="E178" s="7">
        <f>D178/C178*100</f>
        <v>100</v>
      </c>
      <c r="F178" s="8"/>
    </row>
    <row r="179" spans="1:6" ht="45" x14ac:dyDescent="0.25">
      <c r="A179" s="8">
        <v>164</v>
      </c>
      <c r="B179" s="3" t="s">
        <v>62</v>
      </c>
      <c r="C179" s="8"/>
      <c r="D179" s="8"/>
      <c r="E179" s="8"/>
      <c r="F179" s="3"/>
    </row>
    <row r="180" spans="1:6" x14ac:dyDescent="0.25">
      <c r="A180" s="8">
        <v>165</v>
      </c>
      <c r="B180" s="1" t="s">
        <v>11</v>
      </c>
      <c r="C180" s="6">
        <v>28732.592990000001</v>
      </c>
      <c r="D180" s="6">
        <v>26753.99439</v>
      </c>
      <c r="E180" s="7">
        <f>D180/C180*100</f>
        <v>93.113748554860237</v>
      </c>
      <c r="F180" s="8"/>
    </row>
    <row r="181" spans="1:6" ht="30" x14ac:dyDescent="0.25">
      <c r="A181" s="8">
        <v>166</v>
      </c>
      <c r="B181" s="3" t="s">
        <v>60</v>
      </c>
      <c r="C181" s="8"/>
      <c r="D181" s="8"/>
      <c r="E181" s="8"/>
      <c r="F181" s="3"/>
    </row>
    <row r="182" spans="1:6" x14ac:dyDescent="0.25">
      <c r="A182" s="8">
        <v>167</v>
      </c>
      <c r="B182" s="1" t="s">
        <v>11</v>
      </c>
      <c r="C182" s="20">
        <v>29.378959999999999</v>
      </c>
      <c r="D182" s="20">
        <v>29.378959999999999</v>
      </c>
      <c r="E182" s="7">
        <f>D182/C182*100</f>
        <v>100</v>
      </c>
      <c r="F182" s="8"/>
    </row>
    <row r="183" spans="1:6" ht="45" x14ac:dyDescent="0.25">
      <c r="A183" s="8">
        <v>168</v>
      </c>
      <c r="B183" s="3" t="s">
        <v>63</v>
      </c>
      <c r="C183" s="8"/>
      <c r="D183" s="8"/>
      <c r="E183" s="8"/>
      <c r="F183" s="3"/>
    </row>
    <row r="184" spans="1:6" x14ac:dyDescent="0.25">
      <c r="A184" s="8">
        <v>169</v>
      </c>
      <c r="B184" s="1" t="s">
        <v>11</v>
      </c>
      <c r="C184" s="6">
        <v>0</v>
      </c>
      <c r="D184" s="6">
        <v>0</v>
      </c>
      <c r="E184" s="7">
        <v>0</v>
      </c>
      <c r="F184" s="8"/>
    </row>
    <row r="185" spans="1:6" ht="45" x14ac:dyDescent="0.25">
      <c r="A185" s="8">
        <v>170</v>
      </c>
      <c r="B185" s="3" t="s">
        <v>64</v>
      </c>
      <c r="C185" s="8"/>
      <c r="D185" s="8"/>
      <c r="E185" s="8"/>
      <c r="F185" s="3"/>
    </row>
    <row r="186" spans="1:6" x14ac:dyDescent="0.25">
      <c r="A186" s="8">
        <v>171</v>
      </c>
      <c r="B186" s="1" t="s">
        <v>11</v>
      </c>
      <c r="C186" s="6">
        <v>247.464</v>
      </c>
      <c r="D186" s="6">
        <v>230.23026999999999</v>
      </c>
      <c r="E186" s="7">
        <f>D186/C186*100</f>
        <v>93.035863802411654</v>
      </c>
      <c r="F186" s="8"/>
    </row>
    <row r="187" spans="1:6" ht="30" x14ac:dyDescent="0.25">
      <c r="A187" s="8">
        <v>172</v>
      </c>
      <c r="B187" s="3" t="s">
        <v>65</v>
      </c>
      <c r="C187" s="8"/>
      <c r="D187" s="8"/>
      <c r="E187" s="8"/>
      <c r="F187" s="3"/>
    </row>
    <row r="188" spans="1:6" x14ac:dyDescent="0.25">
      <c r="A188" s="8">
        <v>173</v>
      </c>
      <c r="B188" s="1" t="s">
        <v>11</v>
      </c>
      <c r="C188" s="6">
        <v>193.29499999999999</v>
      </c>
      <c r="D188" s="6">
        <v>193.29499999999999</v>
      </c>
      <c r="E188" s="7">
        <f>D188/C188*100</f>
        <v>100</v>
      </c>
      <c r="F188" s="8"/>
    </row>
    <row r="189" spans="1:6" ht="45" x14ac:dyDescent="0.25">
      <c r="A189" s="8">
        <v>174</v>
      </c>
      <c r="B189" s="5" t="s">
        <v>66</v>
      </c>
      <c r="C189" s="6"/>
      <c r="D189" s="6"/>
      <c r="E189" s="7"/>
      <c r="F189" s="8"/>
    </row>
    <row r="190" spans="1:6" x14ac:dyDescent="0.25">
      <c r="A190" s="8">
        <v>175</v>
      </c>
      <c r="B190" s="1" t="s">
        <v>11</v>
      </c>
      <c r="C190" s="6">
        <v>5449.74683</v>
      </c>
      <c r="D190" s="6">
        <v>5449.74683</v>
      </c>
      <c r="E190" s="7">
        <f>D190/C190*100</f>
        <v>100</v>
      </c>
      <c r="F190" s="8"/>
    </row>
    <row r="191" spans="1:6" ht="75" x14ac:dyDescent="0.25">
      <c r="A191" s="8"/>
      <c r="B191" s="3" t="s">
        <v>118</v>
      </c>
      <c r="C191" s="6"/>
      <c r="D191" s="6"/>
      <c r="E191" s="7"/>
      <c r="F191" s="26"/>
    </row>
    <row r="192" spans="1:6" x14ac:dyDescent="0.25">
      <c r="A192" s="8"/>
      <c r="B192" s="1" t="s">
        <v>11</v>
      </c>
      <c r="C192" s="6">
        <v>1700</v>
      </c>
      <c r="D192" s="6">
        <v>1700</v>
      </c>
      <c r="E192" s="7">
        <f>D192/C192*100</f>
        <v>100</v>
      </c>
      <c r="F192" s="26"/>
    </row>
    <row r="193" spans="1:6" ht="17.25" customHeight="1" x14ac:dyDescent="0.25">
      <c r="A193" s="8">
        <v>176</v>
      </c>
      <c r="B193" s="39" t="s">
        <v>32</v>
      </c>
      <c r="C193" s="40"/>
      <c r="D193" s="40"/>
      <c r="E193" s="40"/>
      <c r="F193" s="41"/>
    </row>
    <row r="194" spans="1:6" x14ac:dyDescent="0.25">
      <c r="A194" s="8">
        <v>177</v>
      </c>
      <c r="B194" s="2" t="s">
        <v>33</v>
      </c>
      <c r="C194" s="9">
        <f>C195+C196+C197+C198</f>
        <v>140792.30726999999</v>
      </c>
      <c r="D194" s="9">
        <f>D195+D196+D197+D198</f>
        <v>137539.47398000001</v>
      </c>
      <c r="E194" s="9">
        <f>D194/C194*100</f>
        <v>97.689622854349594</v>
      </c>
      <c r="F194" s="8"/>
    </row>
    <row r="195" spans="1:6" x14ac:dyDescent="0.25">
      <c r="A195" s="8">
        <v>178</v>
      </c>
      <c r="B195" s="1" t="s">
        <v>16</v>
      </c>
      <c r="C195" s="8"/>
      <c r="D195" s="8"/>
      <c r="E195" s="8"/>
      <c r="F195" s="8"/>
    </row>
    <row r="196" spans="1:6" x14ac:dyDescent="0.25">
      <c r="A196" s="8">
        <v>179</v>
      </c>
      <c r="B196" s="1" t="s">
        <v>10</v>
      </c>
      <c r="C196" s="7">
        <f t="shared" ref="C196:D198" si="3">C201</f>
        <v>6498.8</v>
      </c>
      <c r="D196" s="7">
        <f t="shared" si="3"/>
        <v>5734.4296000000004</v>
      </c>
      <c r="E196" s="7">
        <f>D196/C196*100</f>
        <v>88.238283990890636</v>
      </c>
      <c r="F196" s="8"/>
    </row>
    <row r="197" spans="1:6" x14ac:dyDescent="0.25">
      <c r="A197" s="8">
        <v>180</v>
      </c>
      <c r="B197" s="1" t="s">
        <v>11</v>
      </c>
      <c r="C197" s="7">
        <f t="shared" si="3"/>
        <v>134005.42791999999</v>
      </c>
      <c r="D197" s="7">
        <f t="shared" si="3"/>
        <v>131516.96502999999</v>
      </c>
      <c r="E197" s="7">
        <f>D197/C197*100</f>
        <v>98.143013362499332</v>
      </c>
      <c r="F197" s="8"/>
    </row>
    <row r="198" spans="1:6" x14ac:dyDescent="0.25">
      <c r="A198" s="8">
        <v>181</v>
      </c>
      <c r="B198" s="1" t="s">
        <v>12</v>
      </c>
      <c r="C198" s="7">
        <f t="shared" si="3"/>
        <v>288.07934999999998</v>
      </c>
      <c r="D198" s="7">
        <f t="shared" si="3"/>
        <v>288.07934999999998</v>
      </c>
      <c r="E198" s="8"/>
      <c r="F198" s="8"/>
    </row>
    <row r="199" spans="1:6" x14ac:dyDescent="0.25">
      <c r="A199" s="8">
        <v>182</v>
      </c>
      <c r="B199" s="2" t="s">
        <v>18</v>
      </c>
      <c r="C199" s="9">
        <f>C205+C207+C214+C216+C218+C209+C220+C210+C212+C222+C225+C226+C224</f>
        <v>140792.30726999999</v>
      </c>
      <c r="D199" s="9">
        <f>D205+D207+D214+D216+D218+D209+D220+D210+D212+D222+D225+D226+D224</f>
        <v>137539.47397999998</v>
      </c>
      <c r="E199" s="9">
        <f>D199/C199*100</f>
        <v>97.689622854349565</v>
      </c>
      <c r="F199" s="8"/>
    </row>
    <row r="200" spans="1:6" x14ac:dyDescent="0.25">
      <c r="A200" s="8">
        <v>183</v>
      </c>
      <c r="B200" s="1" t="s">
        <v>16</v>
      </c>
      <c r="C200" s="8"/>
      <c r="D200" s="8"/>
      <c r="E200" s="8"/>
      <c r="F200" s="8"/>
    </row>
    <row r="201" spans="1:6" x14ac:dyDescent="0.25">
      <c r="A201" s="8">
        <v>184</v>
      </c>
      <c r="B201" s="1" t="s">
        <v>10</v>
      </c>
      <c r="C201" s="7">
        <f>C209+C220+C224</f>
        <v>6498.8</v>
      </c>
      <c r="D201" s="7">
        <f>D209+D220+D224</f>
        <v>5734.4296000000004</v>
      </c>
      <c r="E201" s="7">
        <f>D201/C201*100</f>
        <v>88.238283990890636</v>
      </c>
      <c r="F201" s="8"/>
    </row>
    <row r="202" spans="1:6" x14ac:dyDescent="0.25">
      <c r="A202" s="8">
        <v>185</v>
      </c>
      <c r="B202" s="1" t="s">
        <v>11</v>
      </c>
      <c r="C202" s="7">
        <f>C205+C207+C214+C216+C218+C210+C212+C222+C225</f>
        <v>134005.42791999999</v>
      </c>
      <c r="D202" s="7">
        <f>D205+D207+D214+D216+D218+D210+D212+D222+D225</f>
        <v>131516.96502999999</v>
      </c>
      <c r="E202" s="7">
        <f>D202/C202*100</f>
        <v>98.143013362499332</v>
      </c>
      <c r="F202" s="8"/>
    </row>
    <row r="203" spans="1:6" x14ac:dyDescent="0.25">
      <c r="A203" s="8">
        <v>186</v>
      </c>
      <c r="B203" s="1" t="s">
        <v>12</v>
      </c>
      <c r="C203" s="7">
        <f>C226</f>
        <v>288.07934999999998</v>
      </c>
      <c r="D203" s="7">
        <f>D226</f>
        <v>288.07934999999998</v>
      </c>
      <c r="E203" s="8">
        <f>D203/C203*100</f>
        <v>100</v>
      </c>
      <c r="F203" s="8"/>
    </row>
    <row r="204" spans="1:6" ht="60" x14ac:dyDescent="0.25">
      <c r="A204" s="8">
        <v>187</v>
      </c>
      <c r="B204" s="3" t="s">
        <v>96</v>
      </c>
      <c r="C204" s="8"/>
      <c r="D204" s="8"/>
      <c r="E204" s="8"/>
      <c r="F204" s="3"/>
    </row>
    <row r="205" spans="1:6" x14ac:dyDescent="0.25">
      <c r="A205" s="8">
        <v>188</v>
      </c>
      <c r="B205" s="1" t="s">
        <v>11</v>
      </c>
      <c r="C205" s="6">
        <v>313.51481000000001</v>
      </c>
      <c r="D205" s="6">
        <v>313.51481000000001</v>
      </c>
      <c r="E205" s="7">
        <f>D205/C205*100</f>
        <v>100</v>
      </c>
      <c r="F205" s="8"/>
    </row>
    <row r="206" spans="1:6" ht="51.75" customHeight="1" x14ac:dyDescent="0.25">
      <c r="A206" s="8">
        <v>189</v>
      </c>
      <c r="B206" s="3" t="s">
        <v>97</v>
      </c>
      <c r="C206" s="8"/>
      <c r="D206" s="8"/>
      <c r="E206" s="8"/>
      <c r="F206" s="3"/>
    </row>
    <row r="207" spans="1:6" x14ac:dyDescent="0.25">
      <c r="A207" s="8">
        <v>190</v>
      </c>
      <c r="B207" s="1" t="s">
        <v>11</v>
      </c>
      <c r="C207" s="6">
        <v>53654.637089999997</v>
      </c>
      <c r="D207" s="6">
        <v>53654.637089999997</v>
      </c>
      <c r="E207" s="7">
        <f>D207/C207*100</f>
        <v>100</v>
      </c>
      <c r="F207" s="8"/>
    </row>
    <row r="208" spans="1:6" ht="51.75" customHeight="1" x14ac:dyDescent="0.25">
      <c r="A208" s="8">
        <v>191</v>
      </c>
      <c r="B208" s="3" t="s">
        <v>98</v>
      </c>
      <c r="C208" s="6"/>
      <c r="D208" s="6"/>
      <c r="E208" s="7"/>
      <c r="F208" s="3"/>
    </row>
    <row r="209" spans="1:6" x14ac:dyDescent="0.25">
      <c r="A209" s="8">
        <v>192</v>
      </c>
      <c r="B209" s="1" t="s">
        <v>10</v>
      </c>
      <c r="C209" s="6">
        <v>0</v>
      </c>
      <c r="D209" s="6">
        <v>0</v>
      </c>
      <c r="E209" s="7">
        <v>0</v>
      </c>
      <c r="F209" s="8"/>
    </row>
    <row r="210" spans="1:6" x14ac:dyDescent="0.25">
      <c r="A210" s="8">
        <v>193</v>
      </c>
      <c r="B210" s="1" t="s">
        <v>11</v>
      </c>
      <c r="C210" s="6">
        <v>0</v>
      </c>
      <c r="D210" s="6">
        <v>0</v>
      </c>
      <c r="E210" s="7">
        <v>0</v>
      </c>
      <c r="F210" s="8"/>
    </row>
    <row r="211" spans="1:6" ht="75" x14ac:dyDescent="0.25">
      <c r="A211" s="8"/>
      <c r="B211" s="3" t="s">
        <v>108</v>
      </c>
      <c r="C211" s="6"/>
      <c r="D211" s="6"/>
      <c r="E211" s="7"/>
      <c r="F211" s="8"/>
    </row>
    <row r="212" spans="1:6" x14ac:dyDescent="0.25">
      <c r="A212" s="8"/>
      <c r="B212" s="1" t="s">
        <v>11</v>
      </c>
      <c r="C212" s="6">
        <v>0</v>
      </c>
      <c r="D212" s="6">
        <v>0</v>
      </c>
      <c r="E212" s="7">
        <v>0</v>
      </c>
      <c r="F212" s="8"/>
    </row>
    <row r="213" spans="1:6" ht="45" x14ac:dyDescent="0.25">
      <c r="A213" s="8">
        <v>194</v>
      </c>
      <c r="B213" s="3" t="s">
        <v>99</v>
      </c>
      <c r="C213" s="8"/>
      <c r="D213" s="8"/>
      <c r="E213" s="8"/>
      <c r="F213" s="3"/>
    </row>
    <row r="214" spans="1:6" x14ac:dyDescent="0.25">
      <c r="A214" s="8">
        <v>195</v>
      </c>
      <c r="B214" s="1" t="s">
        <v>11</v>
      </c>
      <c r="C214" s="6">
        <v>26396.529859999999</v>
      </c>
      <c r="D214" s="6">
        <v>26168.251250000001</v>
      </c>
      <c r="E214" s="7">
        <f>D214/C214*100</f>
        <v>99.135194621373628</v>
      </c>
      <c r="F214" s="8"/>
    </row>
    <row r="215" spans="1:6" ht="30" x14ac:dyDescent="0.25">
      <c r="A215" s="8">
        <v>196</v>
      </c>
      <c r="B215" s="3" t="s">
        <v>100</v>
      </c>
      <c r="C215" s="8"/>
      <c r="D215" s="8"/>
      <c r="E215" s="8"/>
      <c r="F215" s="3"/>
    </row>
    <row r="216" spans="1:6" x14ac:dyDescent="0.25">
      <c r="A216" s="8">
        <v>197</v>
      </c>
      <c r="B216" s="1" t="s">
        <v>11</v>
      </c>
      <c r="C216" s="6">
        <v>20134.625940000002</v>
      </c>
      <c r="D216" s="6">
        <v>19266.326659999999</v>
      </c>
      <c r="E216" s="7">
        <f>D216/C216*100</f>
        <v>95.687532102222889</v>
      </c>
      <c r="F216" s="8"/>
    </row>
    <row r="217" spans="1:6" ht="45" x14ac:dyDescent="0.25">
      <c r="A217" s="8">
        <v>198</v>
      </c>
      <c r="B217" s="3" t="s">
        <v>101</v>
      </c>
      <c r="C217" s="8"/>
      <c r="D217" s="8"/>
      <c r="E217" s="8"/>
      <c r="F217" s="3"/>
    </row>
    <row r="218" spans="1:6" x14ac:dyDescent="0.25">
      <c r="A218" s="8">
        <v>199</v>
      </c>
      <c r="B218" s="1" t="s">
        <v>11</v>
      </c>
      <c r="C218" s="6">
        <v>28074.480810000001</v>
      </c>
      <c r="D218" s="6">
        <v>27569.35108</v>
      </c>
      <c r="E218" s="7">
        <f>D218/C218*100</f>
        <v>98.200751303582166</v>
      </c>
      <c r="F218" s="8"/>
    </row>
    <row r="219" spans="1:6" ht="60" x14ac:dyDescent="0.25">
      <c r="A219" s="8">
        <v>200</v>
      </c>
      <c r="B219" s="3" t="s">
        <v>102</v>
      </c>
      <c r="C219" s="6"/>
      <c r="D219" s="6"/>
      <c r="E219" s="7"/>
      <c r="F219" s="8"/>
    </row>
    <row r="220" spans="1:6" x14ac:dyDescent="0.25">
      <c r="A220" s="8">
        <v>201</v>
      </c>
      <c r="B220" s="1" t="s">
        <v>10</v>
      </c>
      <c r="C220" s="6">
        <v>1716.3</v>
      </c>
      <c r="D220" s="6">
        <v>1559.94984</v>
      </c>
      <c r="E220" s="7">
        <f>D220/C220*100</f>
        <v>90.890277923439953</v>
      </c>
      <c r="F220" s="8"/>
    </row>
    <row r="221" spans="1:6" ht="30" x14ac:dyDescent="0.25">
      <c r="A221" s="8"/>
      <c r="B221" s="3" t="s">
        <v>109</v>
      </c>
      <c r="C221" s="6"/>
      <c r="D221" s="6"/>
      <c r="E221" s="7"/>
      <c r="F221" s="8"/>
    </row>
    <row r="222" spans="1:6" x14ac:dyDescent="0.25">
      <c r="A222" s="8"/>
      <c r="B222" s="1" t="s">
        <v>11</v>
      </c>
      <c r="C222" s="6">
        <v>15</v>
      </c>
      <c r="D222" s="6">
        <v>15</v>
      </c>
      <c r="E222" s="7">
        <f>D222/C222*100</f>
        <v>100</v>
      </c>
      <c r="F222" s="8"/>
    </row>
    <row r="223" spans="1:6" ht="45" x14ac:dyDescent="0.25">
      <c r="A223" s="8"/>
      <c r="B223" s="3" t="s">
        <v>115</v>
      </c>
      <c r="C223" s="6"/>
      <c r="D223" s="6"/>
      <c r="E223" s="7"/>
      <c r="F223" s="8"/>
    </row>
    <row r="224" spans="1:6" x14ac:dyDescent="0.25">
      <c r="A224" s="8"/>
      <c r="B224" s="3" t="s">
        <v>10</v>
      </c>
      <c r="C224" s="6">
        <v>4782.5</v>
      </c>
      <c r="D224" s="6">
        <v>4174.4797600000002</v>
      </c>
      <c r="E224" s="7">
        <f>D224/C224*100</f>
        <v>87.286560585467853</v>
      </c>
      <c r="F224" s="8"/>
    </row>
    <row r="225" spans="1:6" x14ac:dyDescent="0.25">
      <c r="A225" s="8"/>
      <c r="B225" s="3" t="s">
        <v>11</v>
      </c>
      <c r="C225" s="6">
        <v>5416.6394099999998</v>
      </c>
      <c r="D225" s="6">
        <v>4529.8841400000001</v>
      </c>
      <c r="E225" s="7">
        <f>D225/C225*100</f>
        <v>83.62905109830821</v>
      </c>
      <c r="F225" s="8"/>
    </row>
    <row r="226" spans="1:6" x14ac:dyDescent="0.25">
      <c r="A226" s="8"/>
      <c r="B226" s="3" t="s">
        <v>114</v>
      </c>
      <c r="C226" s="6">
        <v>288.07934999999998</v>
      </c>
      <c r="D226" s="6">
        <v>288.07934999999998</v>
      </c>
      <c r="E226" s="7">
        <f>D226/C226*100</f>
        <v>100</v>
      </c>
      <c r="F226" s="8"/>
    </row>
    <row r="227" spans="1:6" ht="42" customHeight="1" x14ac:dyDescent="0.25">
      <c r="A227" s="8">
        <v>202</v>
      </c>
      <c r="B227" s="39" t="s">
        <v>34</v>
      </c>
      <c r="C227" s="40"/>
      <c r="D227" s="40"/>
      <c r="E227" s="40"/>
      <c r="F227" s="41"/>
    </row>
    <row r="228" spans="1:6" x14ac:dyDescent="0.25">
      <c r="A228" s="8">
        <v>203</v>
      </c>
      <c r="B228" s="2" t="s">
        <v>35</v>
      </c>
      <c r="C228" s="9">
        <f>C229+C230+C231+C232</f>
        <v>88661.85205999999</v>
      </c>
      <c r="D228" s="9">
        <f>D229+D230+D231+D232</f>
        <v>86814.090830000001</v>
      </c>
      <c r="E228" s="9">
        <f>D228/C228*100</f>
        <v>97.91594559884723</v>
      </c>
      <c r="F228" s="8"/>
    </row>
    <row r="229" spans="1:6" x14ac:dyDescent="0.25">
      <c r="A229" s="8">
        <v>204</v>
      </c>
      <c r="B229" s="1" t="s">
        <v>16</v>
      </c>
      <c r="C229" s="8"/>
      <c r="D229" s="8"/>
      <c r="E229" s="8"/>
      <c r="F229" s="8"/>
    </row>
    <row r="230" spans="1:6" x14ac:dyDescent="0.25">
      <c r="A230" s="8">
        <v>205</v>
      </c>
      <c r="B230" s="1" t="s">
        <v>10</v>
      </c>
      <c r="C230" s="7">
        <f>C235</f>
        <v>338</v>
      </c>
      <c r="D230" s="7">
        <f>D235</f>
        <v>338</v>
      </c>
      <c r="E230" s="7">
        <f>D230/C230*100</f>
        <v>100</v>
      </c>
      <c r="F230" s="8"/>
    </row>
    <row r="231" spans="1:6" x14ac:dyDescent="0.25">
      <c r="A231" s="8">
        <v>206</v>
      </c>
      <c r="B231" s="1" t="s">
        <v>11</v>
      </c>
      <c r="C231" s="7">
        <f>C236</f>
        <v>88323.85205999999</v>
      </c>
      <c r="D231" s="7">
        <f>D236</f>
        <v>86476.090830000001</v>
      </c>
      <c r="E231" s="7">
        <f>D231/C231*100</f>
        <v>97.907970285597628</v>
      </c>
      <c r="F231" s="8"/>
    </row>
    <row r="232" spans="1:6" x14ac:dyDescent="0.25">
      <c r="A232" s="8">
        <v>207</v>
      </c>
      <c r="B232" s="1" t="s">
        <v>12</v>
      </c>
      <c r="C232" s="8"/>
      <c r="D232" s="8"/>
      <c r="E232" s="8"/>
      <c r="F232" s="8"/>
    </row>
    <row r="233" spans="1:6" x14ac:dyDescent="0.25">
      <c r="A233" s="8">
        <v>208</v>
      </c>
      <c r="B233" s="2" t="s">
        <v>18</v>
      </c>
      <c r="C233" s="9">
        <f>C239+C241+C243+C245+C247</f>
        <v>88661.85205999999</v>
      </c>
      <c r="D233" s="9">
        <f>D239+D241+D243+D245+D247</f>
        <v>86814.090830000001</v>
      </c>
      <c r="E233" s="9">
        <f>D233/C233*100</f>
        <v>97.91594559884723</v>
      </c>
      <c r="F233" s="8"/>
    </row>
    <row r="234" spans="1:6" x14ac:dyDescent="0.25">
      <c r="A234" s="8">
        <v>209</v>
      </c>
      <c r="B234" s="1" t="s">
        <v>16</v>
      </c>
      <c r="C234" s="8"/>
      <c r="D234" s="8"/>
      <c r="E234" s="8"/>
      <c r="F234" s="8"/>
    </row>
    <row r="235" spans="1:6" x14ac:dyDescent="0.25">
      <c r="A235" s="8">
        <v>210</v>
      </c>
      <c r="B235" s="1" t="s">
        <v>10</v>
      </c>
      <c r="C235" s="7">
        <f>C247</f>
        <v>338</v>
      </c>
      <c r="D235" s="7">
        <f>D247</f>
        <v>338</v>
      </c>
      <c r="E235" s="7">
        <f>D235/C235*100</f>
        <v>100</v>
      </c>
      <c r="F235" s="8"/>
    </row>
    <row r="236" spans="1:6" x14ac:dyDescent="0.25">
      <c r="A236" s="8">
        <v>211</v>
      </c>
      <c r="B236" s="1" t="s">
        <v>11</v>
      </c>
      <c r="C236" s="7">
        <f>C239+C241+C243+C245</f>
        <v>88323.85205999999</v>
      </c>
      <c r="D236" s="7">
        <f>D239+D241+D243+D245</f>
        <v>86476.090830000001</v>
      </c>
      <c r="E236" s="7">
        <f>D236/C236*100</f>
        <v>97.907970285597628</v>
      </c>
      <c r="F236" s="8"/>
    </row>
    <row r="237" spans="1:6" x14ac:dyDescent="0.25">
      <c r="A237" s="8">
        <v>212</v>
      </c>
      <c r="B237" s="1" t="s">
        <v>12</v>
      </c>
      <c r="C237" s="8"/>
      <c r="D237" s="8"/>
      <c r="E237" s="8"/>
      <c r="F237" s="8"/>
    </row>
    <row r="238" spans="1:6" ht="30" x14ac:dyDescent="0.25">
      <c r="A238" s="8">
        <v>213</v>
      </c>
      <c r="B238" s="3" t="s">
        <v>67</v>
      </c>
      <c r="C238" s="8"/>
      <c r="D238" s="8"/>
      <c r="E238" s="8"/>
      <c r="F238" s="8"/>
    </row>
    <row r="239" spans="1:6" x14ac:dyDescent="0.25">
      <c r="A239" s="8">
        <v>214</v>
      </c>
      <c r="B239" s="1" t="s">
        <v>11</v>
      </c>
      <c r="C239" s="6">
        <v>1547.69184</v>
      </c>
      <c r="D239" s="6">
        <v>1512.94586</v>
      </c>
      <c r="E239" s="7">
        <f>D239/C239*100</f>
        <v>97.75498073311546</v>
      </c>
      <c r="F239" s="8"/>
    </row>
    <row r="240" spans="1:6" ht="45" x14ac:dyDescent="0.25">
      <c r="A240" s="8">
        <v>215</v>
      </c>
      <c r="B240" s="3" t="s">
        <v>68</v>
      </c>
      <c r="C240" s="8"/>
      <c r="D240" s="8"/>
      <c r="E240" s="8"/>
      <c r="F240" s="8"/>
    </row>
    <row r="241" spans="1:6" x14ac:dyDescent="0.25">
      <c r="A241" s="8">
        <v>216</v>
      </c>
      <c r="B241" s="1" t="s">
        <v>11</v>
      </c>
      <c r="C241" s="6">
        <v>48106.705719999998</v>
      </c>
      <c r="D241" s="6">
        <v>47145.030039999998</v>
      </c>
      <c r="E241" s="7">
        <f>D241/C241*100</f>
        <v>98.000952953217507</v>
      </c>
      <c r="F241" s="8"/>
    </row>
    <row r="242" spans="1:6" ht="60" x14ac:dyDescent="0.25">
      <c r="A242" s="8">
        <v>217</v>
      </c>
      <c r="B242" s="3" t="s">
        <v>69</v>
      </c>
      <c r="C242" s="8"/>
      <c r="D242" s="8"/>
      <c r="E242" s="8"/>
      <c r="F242" s="8"/>
    </row>
    <row r="243" spans="1:6" x14ac:dyDescent="0.25">
      <c r="A243" s="8">
        <v>218</v>
      </c>
      <c r="B243" s="1" t="s">
        <v>11</v>
      </c>
      <c r="C243" s="6">
        <v>38159.751499999998</v>
      </c>
      <c r="D243" s="6">
        <v>37342.982429999996</v>
      </c>
      <c r="E243" s="7">
        <f>D243/C243*100</f>
        <v>97.859605899163142</v>
      </c>
      <c r="F243" s="8"/>
    </row>
    <row r="244" spans="1:6" ht="30" x14ac:dyDescent="0.25">
      <c r="A244" s="8">
        <v>219</v>
      </c>
      <c r="B244" s="3" t="s">
        <v>70</v>
      </c>
      <c r="C244" s="8"/>
      <c r="D244" s="8"/>
      <c r="E244" s="8"/>
      <c r="F244" s="3"/>
    </row>
    <row r="245" spans="1:6" x14ac:dyDescent="0.25">
      <c r="A245" s="8">
        <v>220</v>
      </c>
      <c r="B245" s="1" t="s">
        <v>11</v>
      </c>
      <c r="C245" s="6">
        <v>509.70299999999997</v>
      </c>
      <c r="D245" s="6">
        <v>475.13249999999999</v>
      </c>
      <c r="E245" s="7">
        <f>D245/C245*100</f>
        <v>93.217520791519775</v>
      </c>
      <c r="F245" s="8"/>
    </row>
    <row r="246" spans="1:6" ht="81.75" customHeight="1" x14ac:dyDescent="0.25">
      <c r="A246" s="8">
        <v>221</v>
      </c>
      <c r="B246" s="3" t="s">
        <v>71</v>
      </c>
      <c r="C246" s="8"/>
      <c r="D246" s="8"/>
      <c r="E246" s="8"/>
      <c r="F246" s="3"/>
    </row>
    <row r="247" spans="1:6" x14ac:dyDescent="0.25">
      <c r="A247" s="8">
        <v>222</v>
      </c>
      <c r="B247" s="1" t="s">
        <v>36</v>
      </c>
      <c r="C247" s="6">
        <v>338</v>
      </c>
      <c r="D247" s="6">
        <v>338</v>
      </c>
      <c r="E247" s="7">
        <f>D247/C247*100</f>
        <v>100</v>
      </c>
      <c r="F247" s="8"/>
    </row>
    <row r="248" spans="1:6" x14ac:dyDescent="0.25">
      <c r="A248" s="8">
        <v>223</v>
      </c>
      <c r="B248" s="39" t="s">
        <v>37</v>
      </c>
      <c r="C248" s="40"/>
      <c r="D248" s="40"/>
      <c r="E248" s="40"/>
      <c r="F248" s="41"/>
    </row>
    <row r="249" spans="1:6" x14ac:dyDescent="0.25">
      <c r="A249" s="8">
        <v>224</v>
      </c>
      <c r="B249" s="2" t="s">
        <v>38</v>
      </c>
      <c r="C249" s="16">
        <f>C250+C251+C252+C253</f>
        <v>308.85252000000003</v>
      </c>
      <c r="D249" s="16">
        <f>D250+D251+D252+D253</f>
        <v>305.58985999999999</v>
      </c>
      <c r="E249" s="9">
        <f>D249/C249*100</f>
        <v>98.943618786079497</v>
      </c>
      <c r="F249" s="17"/>
    </row>
    <row r="250" spans="1:6" x14ac:dyDescent="0.25">
      <c r="A250" s="8">
        <v>225</v>
      </c>
      <c r="B250" s="1" t="s">
        <v>16</v>
      </c>
      <c r="C250" s="17"/>
      <c r="D250" s="17"/>
      <c r="E250" s="17"/>
      <c r="F250" s="17"/>
    </row>
    <row r="251" spans="1:6" x14ac:dyDescent="0.25">
      <c r="A251" s="8">
        <v>226</v>
      </c>
      <c r="B251" s="1" t="s">
        <v>10</v>
      </c>
      <c r="C251" s="17"/>
      <c r="D251" s="17"/>
      <c r="E251" s="17"/>
      <c r="F251" s="17"/>
    </row>
    <row r="252" spans="1:6" x14ac:dyDescent="0.25">
      <c r="A252" s="8">
        <v>227</v>
      </c>
      <c r="B252" s="1" t="s">
        <v>11</v>
      </c>
      <c r="C252" s="18">
        <f>C257</f>
        <v>308.85252000000003</v>
      </c>
      <c r="D252" s="18">
        <f>D257</f>
        <v>305.58985999999999</v>
      </c>
      <c r="E252" s="7">
        <f>D252/C252*100</f>
        <v>98.943618786079497</v>
      </c>
      <c r="F252" s="17"/>
    </row>
    <row r="253" spans="1:6" x14ac:dyDescent="0.25">
      <c r="A253" s="8">
        <v>228</v>
      </c>
      <c r="B253" s="1" t="s">
        <v>12</v>
      </c>
      <c r="C253" s="17"/>
      <c r="D253" s="17"/>
      <c r="E253" s="17"/>
      <c r="F253" s="17"/>
    </row>
    <row r="254" spans="1:6" x14ac:dyDescent="0.25">
      <c r="A254" s="8">
        <v>229</v>
      </c>
      <c r="B254" s="2" t="s">
        <v>18</v>
      </c>
      <c r="C254" s="16">
        <f>C260</f>
        <v>308.85252000000003</v>
      </c>
      <c r="D254" s="16">
        <f>D260</f>
        <v>305.58985999999999</v>
      </c>
      <c r="E254" s="9">
        <f>D254/C254*100</f>
        <v>98.943618786079497</v>
      </c>
      <c r="F254" s="17"/>
    </row>
    <row r="255" spans="1:6" x14ac:dyDescent="0.25">
      <c r="A255" s="8">
        <v>230</v>
      </c>
      <c r="B255" s="1" t="s">
        <v>16</v>
      </c>
      <c r="C255" s="17"/>
      <c r="D255" s="17"/>
      <c r="E255" s="17"/>
      <c r="F255" s="17"/>
    </row>
    <row r="256" spans="1:6" x14ac:dyDescent="0.25">
      <c r="A256" s="8">
        <v>231</v>
      </c>
      <c r="B256" s="1" t="s">
        <v>10</v>
      </c>
      <c r="C256" s="17"/>
      <c r="D256" s="17"/>
      <c r="E256" s="17"/>
      <c r="F256" s="17"/>
    </row>
    <row r="257" spans="1:6" x14ac:dyDescent="0.25">
      <c r="A257" s="8">
        <v>232</v>
      </c>
      <c r="B257" s="1" t="s">
        <v>11</v>
      </c>
      <c r="C257" s="18">
        <f>C260</f>
        <v>308.85252000000003</v>
      </c>
      <c r="D257" s="18">
        <f>D260</f>
        <v>305.58985999999999</v>
      </c>
      <c r="E257" s="7">
        <f>D257/C257*100</f>
        <v>98.943618786079497</v>
      </c>
      <c r="F257" s="17"/>
    </row>
    <row r="258" spans="1:6" x14ac:dyDescent="0.25">
      <c r="A258" s="8">
        <v>233</v>
      </c>
      <c r="B258" s="1" t="s">
        <v>12</v>
      </c>
      <c r="C258" s="17"/>
      <c r="D258" s="17"/>
      <c r="E258" s="17"/>
      <c r="F258" s="17"/>
    </row>
    <row r="259" spans="1:6" ht="90" x14ac:dyDescent="0.25">
      <c r="A259" s="8">
        <v>234</v>
      </c>
      <c r="B259" s="3" t="s">
        <v>72</v>
      </c>
      <c r="C259" s="8"/>
      <c r="D259" s="8"/>
      <c r="E259" s="8"/>
      <c r="F259" s="8"/>
    </row>
    <row r="260" spans="1:6" x14ac:dyDescent="0.25">
      <c r="A260" s="8">
        <v>235</v>
      </c>
      <c r="B260" s="1" t="s">
        <v>11</v>
      </c>
      <c r="C260" s="20">
        <v>308.85252000000003</v>
      </c>
      <c r="D260" s="6">
        <v>305.58985999999999</v>
      </c>
      <c r="E260" s="7">
        <f>D260/C260*100</f>
        <v>98.943618786079497</v>
      </c>
      <c r="F260" s="8"/>
    </row>
    <row r="261" spans="1:6" x14ac:dyDescent="0.25">
      <c r="A261" s="8">
        <v>236</v>
      </c>
      <c r="B261" s="39" t="s">
        <v>40</v>
      </c>
      <c r="C261" s="40"/>
      <c r="D261" s="40"/>
      <c r="E261" s="40"/>
      <c r="F261" s="41"/>
    </row>
    <row r="262" spans="1:6" x14ac:dyDescent="0.25">
      <c r="A262" s="8">
        <v>237</v>
      </c>
      <c r="B262" s="2" t="s">
        <v>43</v>
      </c>
      <c r="C262" s="16">
        <f>C263+C264+C265+C266</f>
        <v>687.76053999999999</v>
      </c>
      <c r="D262" s="16">
        <f>D263+D264+D265+D266</f>
        <v>652.69529</v>
      </c>
      <c r="E262" s="19">
        <f>D262/C262*100</f>
        <v>94.901532152455275</v>
      </c>
      <c r="F262" s="17"/>
    </row>
    <row r="263" spans="1:6" x14ac:dyDescent="0.25">
      <c r="A263" s="8">
        <v>238</v>
      </c>
      <c r="B263" s="1" t="s">
        <v>16</v>
      </c>
      <c r="C263" s="18">
        <f t="shared" ref="C263:D265" si="4">C268+C278</f>
        <v>0</v>
      </c>
      <c r="D263" s="18">
        <f t="shared" si="4"/>
        <v>0</v>
      </c>
      <c r="E263" s="19">
        <v>0</v>
      </c>
      <c r="F263" s="17"/>
    </row>
    <row r="264" spans="1:6" x14ac:dyDescent="0.25">
      <c r="A264" s="8">
        <v>239</v>
      </c>
      <c r="B264" s="1" t="s">
        <v>10</v>
      </c>
      <c r="C264" s="18">
        <f t="shared" si="4"/>
        <v>0</v>
      </c>
      <c r="D264" s="18">
        <f t="shared" si="4"/>
        <v>0</v>
      </c>
      <c r="E264" s="19">
        <v>0</v>
      </c>
      <c r="F264" s="17"/>
    </row>
    <row r="265" spans="1:6" x14ac:dyDescent="0.25">
      <c r="A265" s="8">
        <v>240</v>
      </c>
      <c r="B265" s="1" t="s">
        <v>11</v>
      </c>
      <c r="C265" s="18">
        <f>C270+C280</f>
        <v>687.76053999999999</v>
      </c>
      <c r="D265" s="18">
        <f t="shared" si="4"/>
        <v>652.69529</v>
      </c>
      <c r="E265" s="19">
        <f>D265/C265*100</f>
        <v>94.901532152455275</v>
      </c>
      <c r="F265" s="17"/>
    </row>
    <row r="266" spans="1:6" x14ac:dyDescent="0.25">
      <c r="A266" s="8">
        <v>241</v>
      </c>
      <c r="B266" s="1" t="s">
        <v>12</v>
      </c>
      <c r="C266" s="17"/>
      <c r="D266" s="17"/>
      <c r="E266" s="17"/>
      <c r="F266" s="17"/>
    </row>
    <row r="267" spans="1:6" x14ac:dyDescent="0.25">
      <c r="A267" s="8">
        <v>242</v>
      </c>
      <c r="B267" s="2" t="s">
        <v>27</v>
      </c>
      <c r="C267" s="16">
        <f>C268+C269+C270</f>
        <v>0</v>
      </c>
      <c r="D267" s="16">
        <f>D268+D269+D270</f>
        <v>0</v>
      </c>
      <c r="E267" s="7">
        <v>0</v>
      </c>
      <c r="F267" s="17"/>
    </row>
    <row r="268" spans="1:6" x14ac:dyDescent="0.25">
      <c r="A268" s="8">
        <v>243</v>
      </c>
      <c r="B268" s="1" t="s">
        <v>16</v>
      </c>
      <c r="C268" s="18">
        <f>C276</f>
        <v>0</v>
      </c>
      <c r="D268" s="18">
        <f>D276</f>
        <v>0</v>
      </c>
      <c r="E268" s="7">
        <v>0</v>
      </c>
      <c r="F268" s="17"/>
    </row>
    <row r="269" spans="1:6" x14ac:dyDescent="0.25">
      <c r="A269" s="8">
        <v>244</v>
      </c>
      <c r="B269" s="4" t="s">
        <v>10</v>
      </c>
      <c r="C269" s="18">
        <f>C274</f>
        <v>0</v>
      </c>
      <c r="D269" s="18">
        <f>D274</f>
        <v>0</v>
      </c>
      <c r="E269" s="7">
        <v>0</v>
      </c>
      <c r="F269" s="17"/>
    </row>
    <row r="270" spans="1:6" x14ac:dyDescent="0.25">
      <c r="A270" s="8">
        <v>245</v>
      </c>
      <c r="B270" s="1" t="s">
        <v>11</v>
      </c>
      <c r="C270" s="18">
        <f>C272</f>
        <v>0</v>
      </c>
      <c r="D270" s="18">
        <f>D272</f>
        <v>0</v>
      </c>
      <c r="E270" s="7">
        <v>0</v>
      </c>
      <c r="F270" s="17"/>
    </row>
    <row r="271" spans="1:6" ht="45" x14ac:dyDescent="0.25">
      <c r="A271" s="8">
        <v>246</v>
      </c>
      <c r="B271" s="3" t="s">
        <v>73</v>
      </c>
      <c r="C271" s="8"/>
      <c r="D271" s="8"/>
      <c r="E271" s="8"/>
      <c r="F271" s="8"/>
    </row>
    <row r="272" spans="1:6" x14ac:dyDescent="0.25">
      <c r="A272" s="8">
        <v>247</v>
      </c>
      <c r="B272" s="1" t="s">
        <v>11</v>
      </c>
      <c r="C272" s="6">
        <v>0</v>
      </c>
      <c r="D272" s="6">
        <v>0</v>
      </c>
      <c r="E272" s="7">
        <v>0</v>
      </c>
      <c r="F272" s="8"/>
    </row>
    <row r="273" spans="1:6" ht="30" x14ac:dyDescent="0.25">
      <c r="A273" s="8">
        <v>248</v>
      </c>
      <c r="B273" s="3" t="s">
        <v>74</v>
      </c>
      <c r="C273" s="8"/>
      <c r="D273" s="8"/>
      <c r="E273" s="8"/>
      <c r="F273" s="8"/>
    </row>
    <row r="274" spans="1:6" x14ac:dyDescent="0.25">
      <c r="A274" s="8">
        <v>249</v>
      </c>
      <c r="B274" s="1" t="s">
        <v>10</v>
      </c>
      <c r="C274" s="6">
        <v>0</v>
      </c>
      <c r="D274" s="6">
        <v>0</v>
      </c>
      <c r="E274" s="7">
        <v>0</v>
      </c>
      <c r="F274" s="8"/>
    </row>
    <row r="275" spans="1:6" ht="124.5" customHeight="1" x14ac:dyDescent="0.25">
      <c r="A275" s="8">
        <v>250</v>
      </c>
      <c r="B275" s="5" t="s">
        <v>75</v>
      </c>
      <c r="C275" s="8"/>
      <c r="D275" s="8"/>
      <c r="E275" s="8"/>
      <c r="F275" s="8"/>
    </row>
    <row r="276" spans="1:6" x14ac:dyDescent="0.25">
      <c r="A276" s="8">
        <v>251</v>
      </c>
      <c r="B276" s="1" t="s">
        <v>16</v>
      </c>
      <c r="C276" s="6">
        <v>0</v>
      </c>
      <c r="D276" s="6">
        <v>0</v>
      </c>
      <c r="E276" s="7">
        <v>0</v>
      </c>
      <c r="F276" s="8"/>
    </row>
    <row r="277" spans="1:6" x14ac:dyDescent="0.25">
      <c r="A277" s="8">
        <v>252</v>
      </c>
      <c r="B277" s="2" t="s">
        <v>18</v>
      </c>
      <c r="C277" s="16">
        <f>C278+C279+C280+C281</f>
        <v>687.76053999999999</v>
      </c>
      <c r="D277" s="16">
        <f>D278+D279+D280+D281</f>
        <v>652.69529</v>
      </c>
      <c r="E277" s="7">
        <f>D277/C277*100</f>
        <v>94.901532152455275</v>
      </c>
      <c r="F277" s="17"/>
    </row>
    <row r="278" spans="1:6" x14ac:dyDescent="0.25">
      <c r="A278" s="8">
        <v>253</v>
      </c>
      <c r="B278" s="1" t="s">
        <v>16</v>
      </c>
      <c r="C278" s="18">
        <f>C287</f>
        <v>0</v>
      </c>
      <c r="D278" s="18">
        <f>D287</f>
        <v>0</v>
      </c>
      <c r="E278" s="7">
        <v>0</v>
      </c>
      <c r="F278" s="17"/>
    </row>
    <row r="279" spans="1:6" x14ac:dyDescent="0.25">
      <c r="A279" s="8">
        <v>254</v>
      </c>
      <c r="B279" s="1" t="s">
        <v>10</v>
      </c>
      <c r="C279" s="17"/>
      <c r="D279" s="17"/>
      <c r="E279" s="17"/>
      <c r="F279" s="17"/>
    </row>
    <row r="280" spans="1:6" x14ac:dyDescent="0.25">
      <c r="A280" s="8">
        <v>255</v>
      </c>
      <c r="B280" s="1" t="s">
        <v>11</v>
      </c>
      <c r="C280" s="18">
        <f>C285+C283</f>
        <v>687.76053999999999</v>
      </c>
      <c r="D280" s="18">
        <f>D285+D283</f>
        <v>652.69529</v>
      </c>
      <c r="E280" s="7">
        <f>D280/C280*100</f>
        <v>94.901532152455275</v>
      </c>
      <c r="F280" s="17"/>
    </row>
    <row r="281" spans="1:6" x14ac:dyDescent="0.25">
      <c r="A281" s="8">
        <v>256</v>
      </c>
      <c r="B281" s="1" t="s">
        <v>12</v>
      </c>
      <c r="C281" s="17"/>
      <c r="D281" s="17"/>
      <c r="E281" s="17"/>
      <c r="F281" s="17"/>
    </row>
    <row r="282" spans="1:6" ht="45" x14ac:dyDescent="0.25">
      <c r="A282" s="8">
        <v>257</v>
      </c>
      <c r="B282" s="3" t="s">
        <v>73</v>
      </c>
      <c r="C282" s="17"/>
      <c r="D282" s="17"/>
      <c r="E282" s="17"/>
      <c r="F282" s="17"/>
    </row>
    <row r="283" spans="1:6" x14ac:dyDescent="0.25">
      <c r="A283" s="8">
        <v>258</v>
      </c>
      <c r="B283" s="1" t="s">
        <v>11</v>
      </c>
      <c r="C283" s="6">
        <v>393.64103999999998</v>
      </c>
      <c r="D283" s="6">
        <v>358.57580000000002</v>
      </c>
      <c r="E283" s="7">
        <f>D283/C283*100</f>
        <v>91.092077187886716</v>
      </c>
      <c r="F283" s="17"/>
    </row>
    <row r="284" spans="1:6" ht="38.25" customHeight="1" x14ac:dyDescent="0.25">
      <c r="A284" s="8">
        <v>259</v>
      </c>
      <c r="B284" s="3" t="s">
        <v>76</v>
      </c>
      <c r="C284" s="8"/>
      <c r="D284" s="8"/>
      <c r="E284" s="8"/>
      <c r="F284" s="8"/>
    </row>
    <row r="285" spans="1:6" x14ac:dyDescent="0.25">
      <c r="A285" s="8">
        <v>260</v>
      </c>
      <c r="B285" s="1" t="s">
        <v>11</v>
      </c>
      <c r="C285" s="6">
        <v>294.11950000000002</v>
      </c>
      <c r="D285" s="6">
        <v>294.11948999999998</v>
      </c>
      <c r="E285" s="7">
        <f>D285/C285*100</f>
        <v>99.999996600021419</v>
      </c>
      <c r="F285" s="27"/>
    </row>
    <row r="286" spans="1:6" ht="30" x14ac:dyDescent="0.25">
      <c r="A286" s="8">
        <v>261</v>
      </c>
      <c r="B286" s="3" t="s">
        <v>82</v>
      </c>
      <c r="C286" s="6"/>
      <c r="D286" s="6"/>
      <c r="E286" s="7"/>
      <c r="F286" s="8"/>
    </row>
    <row r="287" spans="1:6" x14ac:dyDescent="0.25">
      <c r="A287" s="8">
        <v>262</v>
      </c>
      <c r="B287" s="1" t="s">
        <v>9</v>
      </c>
      <c r="C287" s="6">
        <v>0</v>
      </c>
      <c r="D287" s="6">
        <v>0</v>
      </c>
      <c r="E287" s="7">
        <v>0</v>
      </c>
      <c r="F287" s="8"/>
    </row>
    <row r="288" spans="1:6" x14ac:dyDescent="0.25">
      <c r="A288" s="8">
        <v>263</v>
      </c>
      <c r="B288" s="39" t="s">
        <v>41</v>
      </c>
      <c r="C288" s="40"/>
      <c r="D288" s="40"/>
      <c r="E288" s="40"/>
      <c r="F288" s="41"/>
    </row>
    <row r="289" spans="1:6" x14ac:dyDescent="0.25">
      <c r="A289" s="8">
        <v>264</v>
      </c>
      <c r="B289" s="2" t="s">
        <v>42</v>
      </c>
      <c r="C289" s="16">
        <f>C290+C291+C292+C293</f>
        <v>4084.5</v>
      </c>
      <c r="D289" s="16">
        <f>D290+D291+D292+D293</f>
        <v>4084.5</v>
      </c>
      <c r="E289" s="9">
        <f>D289/C289*100</f>
        <v>100</v>
      </c>
      <c r="F289" s="17"/>
    </row>
    <row r="290" spans="1:6" x14ac:dyDescent="0.25">
      <c r="A290" s="8">
        <v>265</v>
      </c>
      <c r="B290" s="1" t="s">
        <v>16</v>
      </c>
      <c r="C290" s="17"/>
      <c r="D290" s="17"/>
      <c r="E290" s="17"/>
      <c r="F290" s="17"/>
    </row>
    <row r="291" spans="1:6" x14ac:dyDescent="0.25">
      <c r="A291" s="8">
        <v>266</v>
      </c>
      <c r="B291" s="1" t="s">
        <v>10</v>
      </c>
      <c r="C291" s="18">
        <f>C296</f>
        <v>2584.5</v>
      </c>
      <c r="D291" s="18">
        <f>D296</f>
        <v>2584.5</v>
      </c>
      <c r="E291" s="7">
        <f>D291/C291*100</f>
        <v>100</v>
      </c>
      <c r="F291" s="17"/>
    </row>
    <row r="292" spans="1:6" x14ac:dyDescent="0.25">
      <c r="A292" s="8">
        <v>267</v>
      </c>
      <c r="B292" s="1" t="s">
        <v>11</v>
      </c>
      <c r="C292" s="18">
        <f>C297</f>
        <v>1500</v>
      </c>
      <c r="D292" s="18">
        <f>D297</f>
        <v>1500</v>
      </c>
      <c r="E292" s="7">
        <f>D292/C292*100</f>
        <v>100</v>
      </c>
      <c r="F292" s="17"/>
    </row>
    <row r="293" spans="1:6" x14ac:dyDescent="0.25">
      <c r="A293" s="8">
        <v>268</v>
      </c>
      <c r="B293" s="1" t="s">
        <v>12</v>
      </c>
      <c r="C293" s="17"/>
      <c r="D293" s="17"/>
      <c r="E293" s="17"/>
      <c r="F293" s="17"/>
    </row>
    <row r="294" spans="1:6" x14ac:dyDescent="0.25">
      <c r="A294" s="8">
        <v>269</v>
      </c>
      <c r="B294" s="2" t="s">
        <v>18</v>
      </c>
      <c r="C294" s="16">
        <f>C295+C296+C297</f>
        <v>4084.5</v>
      </c>
      <c r="D294" s="16">
        <f>D295+D296+D297</f>
        <v>4084.5</v>
      </c>
      <c r="E294" s="9">
        <f>D294/C294*100</f>
        <v>100</v>
      </c>
      <c r="F294" s="17"/>
    </row>
    <row r="295" spans="1:6" x14ac:dyDescent="0.25">
      <c r="A295" s="8">
        <v>270</v>
      </c>
      <c r="B295" s="1" t="s">
        <v>16</v>
      </c>
      <c r="C295" s="17"/>
      <c r="D295" s="17"/>
      <c r="E295" s="17"/>
      <c r="F295" s="17"/>
    </row>
    <row r="296" spans="1:6" x14ac:dyDescent="0.25">
      <c r="A296" s="8">
        <v>271</v>
      </c>
      <c r="B296" s="1" t="s">
        <v>10</v>
      </c>
      <c r="C296" s="18">
        <f>C302</f>
        <v>2584.5</v>
      </c>
      <c r="D296" s="18">
        <f>D302</f>
        <v>2584.5</v>
      </c>
      <c r="E296" s="7">
        <f>D296/C296*100</f>
        <v>100</v>
      </c>
      <c r="F296" s="17"/>
    </row>
    <row r="297" spans="1:6" x14ac:dyDescent="0.25">
      <c r="A297" s="8">
        <v>272</v>
      </c>
      <c r="B297" s="1" t="s">
        <v>11</v>
      </c>
      <c r="C297" s="18">
        <f>C300+C303</f>
        <v>1500</v>
      </c>
      <c r="D297" s="18">
        <f>D300+D303</f>
        <v>1500</v>
      </c>
      <c r="E297" s="7">
        <f>D297/C297*100</f>
        <v>100</v>
      </c>
      <c r="F297" s="17"/>
    </row>
    <row r="298" spans="1:6" x14ac:dyDescent="0.25">
      <c r="A298" s="8">
        <v>273</v>
      </c>
      <c r="B298" s="1" t="s">
        <v>12</v>
      </c>
      <c r="C298" s="17"/>
      <c r="D298" s="17"/>
      <c r="E298" s="17"/>
      <c r="F298" s="17"/>
    </row>
    <row r="299" spans="1:6" ht="30" x14ac:dyDescent="0.25">
      <c r="A299" s="8">
        <v>274</v>
      </c>
      <c r="B299" s="3" t="s">
        <v>77</v>
      </c>
      <c r="C299" s="8"/>
      <c r="D299" s="8"/>
      <c r="E299" s="8"/>
      <c r="F299" s="8"/>
    </row>
    <row r="300" spans="1:6" x14ac:dyDescent="0.25">
      <c r="A300" s="8">
        <v>275</v>
      </c>
      <c r="B300" s="1" t="s">
        <v>11</v>
      </c>
      <c r="C300" s="6">
        <v>0</v>
      </c>
      <c r="D300" s="6">
        <v>0</v>
      </c>
      <c r="E300" s="7">
        <v>0</v>
      </c>
      <c r="F300" s="8"/>
    </row>
    <row r="301" spans="1:6" ht="65.25" customHeight="1" x14ac:dyDescent="0.25">
      <c r="A301" s="8">
        <v>276</v>
      </c>
      <c r="B301" s="3" t="s">
        <v>78</v>
      </c>
      <c r="C301" s="8"/>
      <c r="D301" s="8"/>
      <c r="E301" s="8"/>
      <c r="F301" s="8"/>
    </row>
    <row r="302" spans="1:6" x14ac:dyDescent="0.25">
      <c r="A302" s="8">
        <v>277</v>
      </c>
      <c r="B302" s="1" t="s">
        <v>10</v>
      </c>
      <c r="C302" s="6">
        <v>2584.5</v>
      </c>
      <c r="D302" s="6">
        <v>2584.5</v>
      </c>
      <c r="E302" s="7">
        <f>D302/C302*100</f>
        <v>100</v>
      </c>
      <c r="F302" s="8"/>
    </row>
    <row r="303" spans="1:6" x14ac:dyDescent="0.25">
      <c r="A303" s="8">
        <v>278</v>
      </c>
      <c r="B303" s="1" t="s">
        <v>11</v>
      </c>
      <c r="C303" s="6">
        <v>1500</v>
      </c>
      <c r="D303" s="6">
        <v>1500</v>
      </c>
      <c r="E303" s="7">
        <f>D303/C303*100</f>
        <v>100</v>
      </c>
      <c r="F303" s="8"/>
    </row>
    <row r="304" spans="1:6" ht="30" customHeight="1" x14ac:dyDescent="0.25">
      <c r="A304" s="8">
        <v>279</v>
      </c>
      <c r="B304" s="39" t="s">
        <v>44</v>
      </c>
      <c r="C304" s="40"/>
      <c r="D304" s="40"/>
      <c r="E304" s="40"/>
      <c r="F304" s="41"/>
    </row>
    <row r="305" spans="1:6" x14ac:dyDescent="0.25">
      <c r="A305" s="8">
        <v>280</v>
      </c>
      <c r="B305" s="2" t="s">
        <v>45</v>
      </c>
      <c r="C305" s="9">
        <f>C306+C307+C308+C309</f>
        <v>0</v>
      </c>
      <c r="D305" s="9">
        <f>D306+D307+D308+D309</f>
        <v>0</v>
      </c>
      <c r="E305" s="9">
        <v>0</v>
      </c>
      <c r="F305" s="8"/>
    </row>
    <row r="306" spans="1:6" x14ac:dyDescent="0.25">
      <c r="A306" s="8">
        <v>281</v>
      </c>
      <c r="B306" s="1" t="s">
        <v>16</v>
      </c>
      <c r="C306" s="8"/>
      <c r="D306" s="8"/>
      <c r="E306" s="8"/>
      <c r="F306" s="8"/>
    </row>
    <row r="307" spans="1:6" x14ac:dyDescent="0.25">
      <c r="A307" s="8">
        <v>282</v>
      </c>
      <c r="B307" s="1" t="s">
        <v>10</v>
      </c>
      <c r="C307" s="7">
        <f>C312</f>
        <v>0</v>
      </c>
      <c r="D307" s="7">
        <f>D312</f>
        <v>0</v>
      </c>
      <c r="E307" s="7">
        <v>0</v>
      </c>
      <c r="F307" s="8"/>
    </row>
    <row r="308" spans="1:6" x14ac:dyDescent="0.25">
      <c r="A308" s="8">
        <v>283</v>
      </c>
      <c r="B308" s="1" t="s">
        <v>11</v>
      </c>
      <c r="C308" s="7">
        <f>C313</f>
        <v>0</v>
      </c>
      <c r="D308" s="7">
        <f>D313</f>
        <v>0</v>
      </c>
      <c r="E308" s="7">
        <v>0</v>
      </c>
      <c r="F308" s="8"/>
    </row>
    <row r="309" spans="1:6" x14ac:dyDescent="0.25">
      <c r="A309" s="8">
        <v>284</v>
      </c>
      <c r="B309" s="1" t="s">
        <v>12</v>
      </c>
      <c r="C309" s="8"/>
      <c r="D309" s="8"/>
      <c r="E309" s="8"/>
      <c r="F309" s="8"/>
    </row>
    <row r="310" spans="1:6" x14ac:dyDescent="0.25">
      <c r="A310" s="8">
        <v>285</v>
      </c>
      <c r="B310" s="2" t="s">
        <v>18</v>
      </c>
      <c r="C310" s="9">
        <f>C311+C312+C313+C314</f>
        <v>0</v>
      </c>
      <c r="D310" s="9">
        <f>D311+D312+D313+D314</f>
        <v>0</v>
      </c>
      <c r="E310" s="9">
        <v>0</v>
      </c>
      <c r="F310" s="8"/>
    </row>
    <row r="311" spans="1:6" x14ac:dyDescent="0.25">
      <c r="A311" s="8">
        <v>286</v>
      </c>
      <c r="B311" s="1" t="s">
        <v>16</v>
      </c>
      <c r="C311" s="8"/>
      <c r="D311" s="8"/>
      <c r="E311" s="8"/>
      <c r="F311" s="8"/>
    </row>
    <row r="312" spans="1:6" x14ac:dyDescent="0.25">
      <c r="A312" s="8">
        <v>287</v>
      </c>
      <c r="B312" s="1" t="s">
        <v>10</v>
      </c>
      <c r="C312" s="7">
        <f>C318</f>
        <v>0</v>
      </c>
      <c r="D312" s="7">
        <f>D318</f>
        <v>0</v>
      </c>
      <c r="E312" s="7">
        <v>0</v>
      </c>
      <c r="F312" s="8"/>
    </row>
    <row r="313" spans="1:6" x14ac:dyDescent="0.25">
      <c r="A313" s="8">
        <v>288</v>
      </c>
      <c r="B313" s="1" t="s">
        <v>11</v>
      </c>
      <c r="C313" s="7">
        <f>C316</f>
        <v>0</v>
      </c>
      <c r="D313" s="7">
        <f>D316</f>
        <v>0</v>
      </c>
      <c r="E313" s="7">
        <v>0</v>
      </c>
      <c r="F313" s="8"/>
    </row>
    <row r="314" spans="1:6" x14ac:dyDescent="0.25">
      <c r="A314" s="8">
        <v>289</v>
      </c>
      <c r="B314" s="1" t="s">
        <v>12</v>
      </c>
      <c r="C314" s="8"/>
      <c r="D314" s="8"/>
      <c r="E314" s="8"/>
      <c r="F314" s="8"/>
    </row>
    <row r="315" spans="1:6" ht="75" x14ac:dyDescent="0.25">
      <c r="A315" s="8">
        <v>290</v>
      </c>
      <c r="B315" s="3" t="s">
        <v>79</v>
      </c>
      <c r="C315" s="8"/>
      <c r="D315" s="8"/>
      <c r="E315" s="8"/>
      <c r="F315" s="8"/>
    </row>
    <row r="316" spans="1:6" x14ac:dyDescent="0.25">
      <c r="A316" s="8">
        <v>291</v>
      </c>
      <c r="B316" s="1" t="s">
        <v>11</v>
      </c>
      <c r="C316" s="6">
        <v>0</v>
      </c>
      <c r="D316" s="6">
        <v>0</v>
      </c>
      <c r="E316" s="7">
        <v>0</v>
      </c>
      <c r="F316" s="8"/>
    </row>
    <row r="317" spans="1:6" ht="60" x14ac:dyDescent="0.25">
      <c r="A317" s="8">
        <v>292</v>
      </c>
      <c r="B317" s="3" t="s">
        <v>80</v>
      </c>
      <c r="C317" s="8"/>
      <c r="D317" s="8"/>
      <c r="E317" s="8"/>
      <c r="F317" s="8"/>
    </row>
    <row r="318" spans="1:6" x14ac:dyDescent="0.25">
      <c r="A318" s="8">
        <v>293</v>
      </c>
      <c r="B318" s="1" t="s">
        <v>10</v>
      </c>
      <c r="C318" s="6">
        <v>0</v>
      </c>
      <c r="D318" s="6">
        <v>0</v>
      </c>
      <c r="E318" s="7">
        <v>0</v>
      </c>
      <c r="F318" s="8"/>
    </row>
    <row r="319" spans="1:6" x14ac:dyDescent="0.25">
      <c r="A319" s="8">
        <v>294</v>
      </c>
      <c r="B319" s="39" t="s">
        <v>46</v>
      </c>
      <c r="C319" s="40"/>
      <c r="D319" s="40"/>
      <c r="E319" s="40"/>
      <c r="F319" s="41"/>
    </row>
    <row r="320" spans="1:6" x14ac:dyDescent="0.25">
      <c r="A320" s="8">
        <v>295</v>
      </c>
      <c r="B320" s="2" t="s">
        <v>47</v>
      </c>
      <c r="C320" s="9">
        <f>C321+C322+C323+C324</f>
        <v>1827.8419999999999</v>
      </c>
      <c r="D320" s="9">
        <f>D321+D322+D323+D324</f>
        <v>1578.1679999999999</v>
      </c>
      <c r="E320" s="7">
        <f>D320/C320*100</f>
        <v>86.340504266780172</v>
      </c>
      <c r="F320" s="8"/>
    </row>
    <row r="321" spans="1:6" x14ac:dyDescent="0.25">
      <c r="A321" s="8">
        <v>296</v>
      </c>
      <c r="B321" s="1" t="s">
        <v>16</v>
      </c>
      <c r="C321" s="7">
        <f t="shared" ref="C321:D323" si="5">C326</f>
        <v>0</v>
      </c>
      <c r="D321" s="7">
        <f t="shared" si="5"/>
        <v>0</v>
      </c>
      <c r="E321" s="7">
        <v>0</v>
      </c>
      <c r="F321" s="8"/>
    </row>
    <row r="322" spans="1:6" x14ac:dyDescent="0.25">
      <c r="A322" s="8">
        <v>297</v>
      </c>
      <c r="B322" s="1" t="s">
        <v>10</v>
      </c>
      <c r="C322" s="7">
        <f t="shared" si="5"/>
        <v>1433.3</v>
      </c>
      <c r="D322" s="7">
        <f t="shared" si="5"/>
        <v>1183.626</v>
      </c>
      <c r="E322" s="7">
        <f>D322/C322*100</f>
        <v>82.580478615781757</v>
      </c>
      <c r="F322" s="8"/>
    </row>
    <row r="323" spans="1:6" x14ac:dyDescent="0.25">
      <c r="A323" s="8">
        <v>298</v>
      </c>
      <c r="B323" s="1" t="s">
        <v>11</v>
      </c>
      <c r="C323" s="7">
        <f t="shared" si="5"/>
        <v>394.54199999999997</v>
      </c>
      <c r="D323" s="7">
        <f t="shared" si="5"/>
        <v>394.54199999999997</v>
      </c>
      <c r="E323" s="7">
        <f>D323/C323*100</f>
        <v>100</v>
      </c>
      <c r="F323" s="8"/>
    </row>
    <row r="324" spans="1:6" x14ac:dyDescent="0.25">
      <c r="A324" s="8">
        <v>299</v>
      </c>
      <c r="B324" s="1" t="s">
        <v>12</v>
      </c>
      <c r="C324" s="8"/>
      <c r="D324" s="8"/>
      <c r="E324" s="8"/>
      <c r="F324" s="8"/>
    </row>
    <row r="325" spans="1:6" x14ac:dyDescent="0.25">
      <c r="A325" s="8">
        <v>300</v>
      </c>
      <c r="B325" s="2" t="s">
        <v>18</v>
      </c>
      <c r="C325" s="9">
        <f>C326++C327+C328+C329</f>
        <v>1827.8419999999999</v>
      </c>
      <c r="D325" s="9">
        <f>D326++D327+D328+D329</f>
        <v>1578.1679999999999</v>
      </c>
      <c r="E325" s="9">
        <f>D325/C325*100</f>
        <v>86.340504266780172</v>
      </c>
      <c r="F325" s="8"/>
    </row>
    <row r="326" spans="1:6" x14ac:dyDescent="0.25">
      <c r="A326" s="8">
        <v>301</v>
      </c>
      <c r="B326" s="1" t="s">
        <v>16</v>
      </c>
      <c r="C326" s="7">
        <f t="shared" ref="C326:D328" si="6">C333</f>
        <v>0</v>
      </c>
      <c r="D326" s="7">
        <f t="shared" si="6"/>
        <v>0</v>
      </c>
      <c r="E326" s="7">
        <v>0</v>
      </c>
      <c r="F326" s="8"/>
    </row>
    <row r="327" spans="1:6" x14ac:dyDescent="0.25">
      <c r="A327" s="8">
        <v>302</v>
      </c>
      <c r="B327" s="1" t="s">
        <v>10</v>
      </c>
      <c r="C327" s="7">
        <f t="shared" si="6"/>
        <v>1433.3</v>
      </c>
      <c r="D327" s="7">
        <f t="shared" si="6"/>
        <v>1183.626</v>
      </c>
      <c r="E327" s="7">
        <f>D327/C327*100</f>
        <v>82.580478615781757</v>
      </c>
      <c r="F327" s="8"/>
    </row>
    <row r="328" spans="1:6" x14ac:dyDescent="0.25">
      <c r="A328" s="8">
        <v>303</v>
      </c>
      <c r="B328" s="1" t="s">
        <v>11</v>
      </c>
      <c r="C328" s="7">
        <f t="shared" si="6"/>
        <v>394.54199999999997</v>
      </c>
      <c r="D328" s="7">
        <f t="shared" si="6"/>
        <v>394.54199999999997</v>
      </c>
      <c r="E328" s="7">
        <f>D328/C328*100</f>
        <v>100</v>
      </c>
      <c r="F328" s="8"/>
    </row>
    <row r="329" spans="1:6" x14ac:dyDescent="0.25">
      <c r="A329" s="8">
        <v>304</v>
      </c>
      <c r="B329" s="1" t="s">
        <v>12</v>
      </c>
      <c r="C329" s="8"/>
      <c r="D329" s="8"/>
      <c r="E329" s="8"/>
      <c r="F329" s="8"/>
    </row>
    <row r="330" spans="1:6" ht="45" x14ac:dyDescent="0.25">
      <c r="A330" s="8">
        <v>305</v>
      </c>
      <c r="B330" s="23" t="s">
        <v>90</v>
      </c>
      <c r="C330" s="8"/>
      <c r="D330" s="8"/>
      <c r="E330" s="8"/>
      <c r="F330" s="8"/>
    </row>
    <row r="331" spans="1:6" x14ac:dyDescent="0.25">
      <c r="A331" s="8">
        <v>306</v>
      </c>
      <c r="B331" s="24" t="s">
        <v>11</v>
      </c>
      <c r="C331" s="6">
        <v>0</v>
      </c>
      <c r="D331" s="6">
        <v>0</v>
      </c>
      <c r="E331" s="7">
        <v>0</v>
      </c>
      <c r="F331" s="8"/>
    </row>
    <row r="332" spans="1:6" ht="45" x14ac:dyDescent="0.25">
      <c r="A332" s="8">
        <v>307</v>
      </c>
      <c r="B332" s="23" t="s">
        <v>81</v>
      </c>
      <c r="C332" s="8"/>
      <c r="D332" s="8"/>
      <c r="E332" s="8"/>
      <c r="F332" s="8"/>
    </row>
    <row r="333" spans="1:6" x14ac:dyDescent="0.25">
      <c r="A333" s="8">
        <v>308</v>
      </c>
      <c r="B333" s="3" t="s">
        <v>9</v>
      </c>
      <c r="C333" s="6">
        <v>0</v>
      </c>
      <c r="D333" s="6">
        <v>0</v>
      </c>
      <c r="E333" s="7">
        <v>0</v>
      </c>
      <c r="F333" s="8"/>
    </row>
    <row r="334" spans="1:6" x14ac:dyDescent="0.25">
      <c r="A334" s="8">
        <v>309</v>
      </c>
      <c r="B334" s="24" t="s">
        <v>10</v>
      </c>
      <c r="C334" s="6">
        <v>1433.3</v>
      </c>
      <c r="D334" s="6">
        <v>1183.626</v>
      </c>
      <c r="E334" s="7">
        <f>D334/C334*100</f>
        <v>82.580478615781757</v>
      </c>
      <c r="F334" s="8"/>
    </row>
    <row r="335" spans="1:6" x14ac:dyDescent="0.25">
      <c r="A335" s="8">
        <v>310</v>
      </c>
      <c r="B335" s="24" t="s">
        <v>11</v>
      </c>
      <c r="C335" s="6">
        <v>394.54199999999997</v>
      </c>
      <c r="D335" s="6">
        <v>394.54199999999997</v>
      </c>
      <c r="E335" s="7">
        <f>D335/C335*100</f>
        <v>100</v>
      </c>
      <c r="F335" s="8"/>
    </row>
    <row r="336" spans="1:6" x14ac:dyDescent="0.25">
      <c r="A336" s="8"/>
      <c r="B336" s="39" t="s">
        <v>110</v>
      </c>
      <c r="C336" s="40"/>
      <c r="D336" s="40"/>
      <c r="E336" s="40"/>
      <c r="F336" s="41"/>
    </row>
    <row r="337" spans="1:6" x14ac:dyDescent="0.25">
      <c r="A337" s="8"/>
      <c r="B337" s="2" t="s">
        <v>116</v>
      </c>
      <c r="C337" s="9">
        <f>C338+C339+C340+C341</f>
        <v>0</v>
      </c>
      <c r="D337" s="9">
        <f>D338+D339+D340+D341</f>
        <v>0</v>
      </c>
      <c r="E337" s="7">
        <v>0</v>
      </c>
      <c r="F337" s="8"/>
    </row>
    <row r="338" spans="1:6" x14ac:dyDescent="0.25">
      <c r="A338" s="8"/>
      <c r="B338" s="1" t="s">
        <v>16</v>
      </c>
      <c r="C338" s="7">
        <f t="shared" ref="C338:D340" si="7">C343</f>
        <v>0</v>
      </c>
      <c r="D338" s="7">
        <f t="shared" si="7"/>
        <v>0</v>
      </c>
      <c r="E338" s="7">
        <v>0</v>
      </c>
      <c r="F338" s="8"/>
    </row>
    <row r="339" spans="1:6" x14ac:dyDescent="0.25">
      <c r="A339" s="8"/>
      <c r="B339" s="1" t="s">
        <v>10</v>
      </c>
      <c r="C339" s="7">
        <f t="shared" si="7"/>
        <v>0</v>
      </c>
      <c r="D339" s="7">
        <f t="shared" si="7"/>
        <v>0</v>
      </c>
      <c r="E339" s="7">
        <v>0</v>
      </c>
      <c r="F339" s="8"/>
    </row>
    <row r="340" spans="1:6" x14ac:dyDescent="0.25">
      <c r="A340" s="8"/>
      <c r="B340" s="1" t="s">
        <v>11</v>
      </c>
      <c r="C340" s="7">
        <f t="shared" si="7"/>
        <v>0</v>
      </c>
      <c r="D340" s="7">
        <f t="shared" si="7"/>
        <v>0</v>
      </c>
      <c r="E340" s="7">
        <v>0</v>
      </c>
      <c r="F340" s="8"/>
    </row>
    <row r="341" spans="1:6" x14ac:dyDescent="0.25">
      <c r="A341" s="8"/>
      <c r="B341" s="1" t="s">
        <v>12</v>
      </c>
      <c r="C341" s="8"/>
      <c r="D341" s="8"/>
      <c r="E341" s="8"/>
      <c r="F341" s="8"/>
    </row>
    <row r="342" spans="1:6" x14ac:dyDescent="0.25">
      <c r="A342" s="8"/>
      <c r="B342" s="2" t="s">
        <v>18</v>
      </c>
      <c r="C342" s="9">
        <f>C343++C344+C345+C346</f>
        <v>0</v>
      </c>
      <c r="D342" s="9">
        <f>D343++D344+D345+D346</f>
        <v>0</v>
      </c>
      <c r="E342" s="9">
        <v>0</v>
      </c>
      <c r="F342" s="8"/>
    </row>
    <row r="343" spans="1:6" x14ac:dyDescent="0.25">
      <c r="A343" s="8"/>
      <c r="B343" s="1" t="s">
        <v>16</v>
      </c>
      <c r="C343" s="7">
        <f>C350</f>
        <v>0</v>
      </c>
      <c r="D343" s="7">
        <f>D350</f>
        <v>0</v>
      </c>
      <c r="E343" s="7">
        <v>0</v>
      </c>
      <c r="F343" s="8"/>
    </row>
    <row r="344" spans="1:6" x14ac:dyDescent="0.25">
      <c r="A344" s="8"/>
      <c r="B344" s="1" t="s">
        <v>10</v>
      </c>
      <c r="C344" s="7">
        <f>C348</f>
        <v>0</v>
      </c>
      <c r="D344" s="7">
        <f>D348</f>
        <v>0</v>
      </c>
      <c r="E344" s="7">
        <v>0</v>
      </c>
      <c r="F344" s="8"/>
    </row>
    <row r="345" spans="1:6" x14ac:dyDescent="0.25">
      <c r="A345" s="8"/>
      <c r="B345" s="1" t="s">
        <v>11</v>
      </c>
      <c r="C345" s="7">
        <f>C349+C351</f>
        <v>0</v>
      </c>
      <c r="D345" s="7">
        <f>D349+D351</f>
        <v>0</v>
      </c>
      <c r="E345" s="7">
        <v>0</v>
      </c>
      <c r="F345" s="8"/>
    </row>
    <row r="346" spans="1:6" x14ac:dyDescent="0.25">
      <c r="A346" s="8"/>
      <c r="B346" s="1" t="s">
        <v>12</v>
      </c>
      <c r="C346" s="8"/>
      <c r="D346" s="8"/>
      <c r="E346" s="8"/>
      <c r="F346" s="8"/>
    </row>
    <row r="347" spans="1:6" ht="48" customHeight="1" x14ac:dyDescent="0.25">
      <c r="A347" s="8"/>
      <c r="B347" s="23" t="s">
        <v>111</v>
      </c>
      <c r="C347" s="8"/>
      <c r="D347" s="8"/>
      <c r="E347" s="8"/>
      <c r="F347" s="8"/>
    </row>
    <row r="348" spans="1:6" x14ac:dyDescent="0.25">
      <c r="A348" s="8"/>
      <c r="B348" s="1" t="s">
        <v>10</v>
      </c>
      <c r="C348" s="7"/>
      <c r="D348" s="7"/>
      <c r="E348" s="7">
        <v>0</v>
      </c>
      <c r="F348" s="8"/>
    </row>
    <row r="349" spans="1:6" x14ac:dyDescent="0.25">
      <c r="A349" s="8"/>
      <c r="B349" s="1" t="s">
        <v>11</v>
      </c>
      <c r="C349" s="7">
        <v>0</v>
      </c>
      <c r="D349" s="7">
        <v>0</v>
      </c>
      <c r="E349" s="7">
        <v>0</v>
      </c>
      <c r="F349" s="8"/>
    </row>
    <row r="350" spans="1:6" ht="45.75" customHeight="1" x14ac:dyDescent="0.25">
      <c r="A350" s="8"/>
      <c r="B350" s="23" t="s">
        <v>112</v>
      </c>
      <c r="C350" s="8"/>
      <c r="D350" s="8"/>
      <c r="E350" s="8"/>
      <c r="F350" s="8"/>
    </row>
    <row r="351" spans="1:6" x14ac:dyDescent="0.25">
      <c r="A351" s="8"/>
      <c r="B351" s="1" t="s">
        <v>11</v>
      </c>
      <c r="C351" s="7">
        <v>0</v>
      </c>
      <c r="D351" s="7">
        <v>0</v>
      </c>
      <c r="E351" s="7">
        <v>0</v>
      </c>
      <c r="F351" s="8"/>
    </row>
    <row r="353" spans="2:4" x14ac:dyDescent="0.25">
      <c r="B353" s="38"/>
      <c r="C353" s="34"/>
      <c r="D353" s="34"/>
    </row>
    <row r="354" spans="2:4" x14ac:dyDescent="0.25">
      <c r="B354" s="38"/>
      <c r="C354" s="34"/>
      <c r="D354" s="34"/>
    </row>
    <row r="355" spans="2:4" x14ac:dyDescent="0.25">
      <c r="B355" s="38"/>
      <c r="C355" s="34"/>
      <c r="D355" s="34"/>
    </row>
    <row r="356" spans="2:4" x14ac:dyDescent="0.25">
      <c r="B356" s="38"/>
    </row>
  </sheetData>
  <mergeCells count="22">
    <mergeCell ref="B115:F115"/>
    <mergeCell ref="A2:F4"/>
    <mergeCell ref="A5:F5"/>
    <mergeCell ref="A6:A7"/>
    <mergeCell ref="B6:B7"/>
    <mergeCell ref="C6:E6"/>
    <mergeCell ref="F6:F7"/>
    <mergeCell ref="B23:F23"/>
    <mergeCell ref="B52:F52"/>
    <mergeCell ref="B83:F83"/>
    <mergeCell ref="A98:A100"/>
    <mergeCell ref="B98:F100"/>
    <mergeCell ref="B288:F288"/>
    <mergeCell ref="B304:F304"/>
    <mergeCell ref="B319:F319"/>
    <mergeCell ref="B336:F336"/>
    <mergeCell ref="B141:F141"/>
    <mergeCell ref="B158:F158"/>
    <mergeCell ref="B193:F193"/>
    <mergeCell ref="B227:F227"/>
    <mergeCell ref="B248:F248"/>
    <mergeCell ref="B261:F26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Холуева Юлия Сергеевна</cp:lastModifiedBy>
  <cp:lastPrinted>2018-02-16T11:09:05Z</cp:lastPrinted>
  <dcterms:created xsi:type="dcterms:W3CDTF">2014-04-24T10:54:52Z</dcterms:created>
  <dcterms:modified xsi:type="dcterms:W3CDTF">2018-04-10T11:02:35Z</dcterms:modified>
</cp:coreProperties>
</file>