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81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64" i="1"/>
  <c r="C261"/>
  <c r="E264"/>
  <c r="D264"/>
  <c r="E267"/>
  <c r="D312" l="1"/>
  <c r="D307" s="1"/>
  <c r="C312"/>
  <c r="C307" s="1"/>
  <c r="E319"/>
  <c r="D55"/>
  <c r="C55"/>
  <c r="D58"/>
  <c r="C58"/>
  <c r="D60"/>
  <c r="C60"/>
  <c r="E202"/>
  <c r="E201"/>
  <c r="D54" l="1"/>
  <c r="C54"/>
  <c r="D59"/>
  <c r="C59"/>
  <c r="E80"/>
  <c r="D310"/>
  <c r="C310"/>
  <c r="E317"/>
  <c r="E131"/>
  <c r="C220"/>
  <c r="D281"/>
  <c r="C281"/>
  <c r="E287"/>
  <c r="D262"/>
  <c r="E262" s="1"/>
  <c r="C262"/>
  <c r="E271"/>
  <c r="D191"/>
  <c r="C191"/>
  <c r="D194"/>
  <c r="C194"/>
  <c r="C189" s="1"/>
  <c r="C193"/>
  <c r="C188"/>
  <c r="D193"/>
  <c r="D143"/>
  <c r="C143"/>
  <c r="D145"/>
  <c r="C145"/>
  <c r="D147"/>
  <c r="C147"/>
  <c r="D148"/>
  <c r="C148"/>
  <c r="C26"/>
  <c r="D30"/>
  <c r="D25" s="1"/>
  <c r="C30"/>
  <c r="C25" s="1"/>
  <c r="E51"/>
  <c r="E210"/>
  <c r="D26"/>
  <c r="C27"/>
  <c r="D27"/>
  <c r="C29"/>
  <c r="D29"/>
  <c r="C31"/>
  <c r="D31"/>
  <c r="C32"/>
  <c r="D32"/>
  <c r="E35"/>
  <c r="E37"/>
  <c r="E39"/>
  <c r="E41"/>
  <c r="E43"/>
  <c r="E45"/>
  <c r="E47"/>
  <c r="E49"/>
  <c r="C56"/>
  <c r="C53" s="1"/>
  <c r="D56"/>
  <c r="C61"/>
  <c r="D61"/>
  <c r="E64"/>
  <c r="E66"/>
  <c r="E68"/>
  <c r="E70"/>
  <c r="E72"/>
  <c r="E74"/>
  <c r="E76"/>
  <c r="E78"/>
  <c r="C85"/>
  <c r="C82" s="1"/>
  <c r="D85"/>
  <c r="D82" s="1"/>
  <c r="C87"/>
  <c r="D87"/>
  <c r="C90"/>
  <c r="D90"/>
  <c r="E93"/>
  <c r="E95"/>
  <c r="C120"/>
  <c r="D121"/>
  <c r="C121"/>
  <c r="D252"/>
  <c r="D14" s="1"/>
  <c r="D253"/>
  <c r="D248" s="1"/>
  <c r="D254"/>
  <c r="C252"/>
  <c r="C14" s="1"/>
  <c r="C253"/>
  <c r="C254"/>
  <c r="C249" s="1"/>
  <c r="E256"/>
  <c r="D168"/>
  <c r="C168"/>
  <c r="D171"/>
  <c r="C171"/>
  <c r="D163"/>
  <c r="C163"/>
  <c r="E167"/>
  <c r="D156"/>
  <c r="C156"/>
  <c r="C305"/>
  <c r="D311"/>
  <c r="D306" s="1"/>
  <c r="C311"/>
  <c r="C306" s="1"/>
  <c r="D296"/>
  <c r="D291" s="1"/>
  <c r="C296"/>
  <c r="C291" s="1"/>
  <c r="D297"/>
  <c r="D292" s="1"/>
  <c r="C297"/>
  <c r="C292" s="1"/>
  <c r="D280"/>
  <c r="D275" s="1"/>
  <c r="C280"/>
  <c r="C275" s="1"/>
  <c r="D276"/>
  <c r="C276"/>
  <c r="D261"/>
  <c r="D157"/>
  <c r="C157"/>
  <c r="E318"/>
  <c r="E315"/>
  <c r="E302"/>
  <c r="E300"/>
  <c r="E286"/>
  <c r="E284"/>
  <c r="E269"/>
  <c r="E184"/>
  <c r="E165"/>
  <c r="D188"/>
  <c r="D189"/>
  <c r="C217"/>
  <c r="D238"/>
  <c r="C238"/>
  <c r="D241"/>
  <c r="D236" s="1"/>
  <c r="D233" s="1"/>
  <c r="C241"/>
  <c r="C236" s="1"/>
  <c r="E244"/>
  <c r="D219"/>
  <c r="D214" s="1"/>
  <c r="C219"/>
  <c r="C214" s="1"/>
  <c r="D217"/>
  <c r="D220"/>
  <c r="D215" s="1"/>
  <c r="C215"/>
  <c r="E231"/>
  <c r="E229"/>
  <c r="E227"/>
  <c r="E225"/>
  <c r="E223"/>
  <c r="E208"/>
  <c r="E206"/>
  <c r="E204"/>
  <c r="E199"/>
  <c r="E197"/>
  <c r="E182"/>
  <c r="E180"/>
  <c r="E174"/>
  <c r="D140"/>
  <c r="E153"/>
  <c r="E151"/>
  <c r="D132"/>
  <c r="C132"/>
  <c r="C104"/>
  <c r="D135"/>
  <c r="C135"/>
  <c r="D120"/>
  <c r="D116" s="1"/>
  <c r="C116"/>
  <c r="E129"/>
  <c r="E127"/>
  <c r="E138"/>
  <c r="E123"/>
  <c r="D107"/>
  <c r="C107"/>
  <c r="C304" l="1"/>
  <c r="E310"/>
  <c r="E31"/>
  <c r="D19"/>
  <c r="C19"/>
  <c r="C186"/>
  <c r="E25"/>
  <c r="D21"/>
  <c r="C247"/>
  <c r="E30"/>
  <c r="E59"/>
  <c r="E54"/>
  <c r="E26"/>
  <c r="E193"/>
  <c r="E90"/>
  <c r="E87"/>
  <c r="E61"/>
  <c r="E56"/>
  <c r="E292"/>
  <c r="C21"/>
  <c r="E163"/>
  <c r="C140"/>
  <c r="E140" s="1"/>
  <c r="E82"/>
  <c r="E60"/>
  <c r="E58"/>
  <c r="E55"/>
  <c r="D53"/>
  <c r="E32"/>
  <c r="E29"/>
  <c r="E27"/>
  <c r="C24"/>
  <c r="D24"/>
  <c r="D20"/>
  <c r="D16"/>
  <c r="D11" s="1"/>
  <c r="E85"/>
  <c r="C16"/>
  <c r="C15"/>
  <c r="C20"/>
  <c r="C9"/>
  <c r="D15"/>
  <c r="C119"/>
  <c r="E307"/>
  <c r="E276"/>
  <c r="E261"/>
  <c r="C251"/>
  <c r="D273"/>
  <c r="E275"/>
  <c r="D289"/>
  <c r="E291"/>
  <c r="C273"/>
  <c r="C289"/>
  <c r="E254"/>
  <c r="D251"/>
  <c r="D249"/>
  <c r="E249" s="1"/>
  <c r="C248"/>
  <c r="D247"/>
  <c r="E281"/>
  <c r="C278"/>
  <c r="E297"/>
  <c r="C294"/>
  <c r="E312"/>
  <c r="C309"/>
  <c r="D305"/>
  <c r="E305" s="1"/>
  <c r="E280"/>
  <c r="D278"/>
  <c r="E296"/>
  <c r="D294"/>
  <c r="E311"/>
  <c r="D309"/>
  <c r="E306"/>
  <c r="C117"/>
  <c r="C158"/>
  <c r="C155" s="1"/>
  <c r="C160"/>
  <c r="D160"/>
  <c r="D158"/>
  <c r="D155" s="1"/>
  <c r="D117"/>
  <c r="C212"/>
  <c r="E214"/>
  <c r="D186"/>
  <c r="E188"/>
  <c r="E238"/>
  <c r="E236"/>
  <c r="C233"/>
  <c r="E233" s="1"/>
  <c r="E241"/>
  <c r="E219"/>
  <c r="E220"/>
  <c r="E217"/>
  <c r="E215"/>
  <c r="D212"/>
  <c r="E191"/>
  <c r="E189"/>
  <c r="E194"/>
  <c r="E168"/>
  <c r="E171"/>
  <c r="E143"/>
  <c r="E145"/>
  <c r="E148"/>
  <c r="E132"/>
  <c r="E135"/>
  <c r="E107"/>
  <c r="E116"/>
  <c r="E121"/>
  <c r="E120"/>
  <c r="D246" l="1"/>
  <c r="E251"/>
  <c r="E294"/>
  <c r="C10"/>
  <c r="E53"/>
  <c r="E16"/>
  <c r="C11"/>
  <c r="E212"/>
  <c r="E21"/>
  <c r="E24"/>
  <c r="C18"/>
  <c r="C13"/>
  <c r="D10"/>
  <c r="E15"/>
  <c r="E19"/>
  <c r="E20"/>
  <c r="E11"/>
  <c r="D9"/>
  <c r="E309"/>
  <c r="E278"/>
  <c r="E160"/>
  <c r="C246"/>
  <c r="E246" s="1"/>
  <c r="E289"/>
  <c r="E273"/>
  <c r="D304"/>
  <c r="E304" s="1"/>
  <c r="E117"/>
  <c r="E158"/>
  <c r="E155"/>
  <c r="E186"/>
  <c r="D119"/>
  <c r="D13" s="1"/>
  <c r="E13" s="1"/>
  <c r="D104"/>
  <c r="D102"/>
  <c r="D99" s="1"/>
  <c r="C102"/>
  <c r="C99" s="1"/>
  <c r="E112"/>
  <c r="E110"/>
  <c r="E10" l="1"/>
  <c r="C8"/>
  <c r="D8"/>
  <c r="E9"/>
  <c r="E104"/>
  <c r="D18"/>
  <c r="E18" s="1"/>
  <c r="D114"/>
  <c r="C114"/>
  <c r="E119"/>
  <c r="E99"/>
  <c r="E102"/>
  <c r="E8" l="1"/>
  <c r="E114"/>
</calcChain>
</file>

<file path=xl/sharedStrings.xml><?xml version="1.0" encoding="utf-8"?>
<sst xmlns="http://schemas.openxmlformats.org/spreadsheetml/2006/main" count="320" uniqueCount="109">
  <si>
    <t>Выполнение мероприятий муниципальной программы "Развитие и обеспечение эффективности деятельности администрации Березовского городского округа до 2020 года"</t>
  </si>
  <si>
    <t>№ строки</t>
  </si>
  <si>
    <t>Объем расходов на выполнение мероприятия, тыс.руб.</t>
  </si>
  <si>
    <t>план</t>
  </si>
  <si>
    <t>факт</t>
  </si>
  <si>
    <t>процент выполнения</t>
  </si>
  <si>
    <t>Причины отклонения от планового значения</t>
  </si>
  <si>
    <t>Наименование мероприятия/                                Источники расходов на финансирование</t>
  </si>
  <si>
    <t xml:space="preserve">Всего по муниципальной программе, в том числе    </t>
  </si>
  <si>
    <t>Федеральный бюджет</t>
  </si>
  <si>
    <t>Областной бюджет</t>
  </si>
  <si>
    <t>Местный бюджет</t>
  </si>
  <si>
    <t>Внебюджетные источники</t>
  </si>
  <si>
    <t>Капитальные вложения</t>
  </si>
  <si>
    <t>Прочие нужды</t>
  </si>
  <si>
    <t xml:space="preserve">Всего по подпрограмме 1, в том числе    </t>
  </si>
  <si>
    <t xml:space="preserve">Федеральный бюджет </t>
  </si>
  <si>
    <t>Подпрограмма 1 "Развитие местного самоуправления"</t>
  </si>
  <si>
    <t>Прочие нужды, в том числе</t>
  </si>
  <si>
    <t xml:space="preserve">Всего по подпрограмме 2, в том числе    </t>
  </si>
  <si>
    <t>Подпрограмма 2 "Социальная поддержка и социальное обслуживание населения "</t>
  </si>
  <si>
    <t>Подпрограмма 3 " Обеспечение рационального,  безопасного природопользования и обеспечение экологической безопасности территории "</t>
  </si>
  <si>
    <t xml:space="preserve">Всего по подпрограмме 3, в том числе    </t>
  </si>
  <si>
    <t xml:space="preserve">Подпрограмма 4. Осуществление мер по защите населения и территорий от чрезвычайных ситуаций природного и техногенного характера, обеспечению пожарной безопасности,  предупреждению терроризма, профилактике экстремизма  и охране общественного порядка     </t>
  </si>
  <si>
    <t xml:space="preserve">Всего по подпрограмме 4, в том числе    </t>
  </si>
  <si>
    <t>Подпрограмма 5. Переселение граждан Березовского городского округа из ветхого и  аварийного жилого фонда</t>
  </si>
  <si>
    <t xml:space="preserve">Всего по подпрограмме 5, в том числе    </t>
  </si>
  <si>
    <t>Капитальные вложения, в том числе</t>
  </si>
  <si>
    <t>Подпрограмма 6. Развитие строительства и архитектуры</t>
  </si>
  <si>
    <t xml:space="preserve">Всего по подпрограмме 6, в том числе    </t>
  </si>
  <si>
    <t xml:space="preserve">Подпрограмма 7. Развитие и модернизация коммунальной и жилищной инфраструктуры и выполнение мероприятий по энергосбережению                    </t>
  </si>
  <si>
    <t xml:space="preserve">Всего по подпрограмме 7, в том числе    </t>
  </si>
  <si>
    <t xml:space="preserve">Подпрограмма 8. Обеспечение и развитие дорожного хозяйства, систем наружного освещения и благоустройства  </t>
  </si>
  <si>
    <t xml:space="preserve">Всего по подпрограмме 8, в том числе    </t>
  </si>
  <si>
    <t xml:space="preserve">Подпрограмма 9. Обеспечение реализации муниципальной программы Березовского городского округа "Развитие и обеспечение эффективности деятельности администрации Березовского городского округа до 2020 года"  </t>
  </si>
  <si>
    <t xml:space="preserve">Всего по подпрограмме 9, в том числе    </t>
  </si>
  <si>
    <t xml:space="preserve">областной бюджет           </t>
  </si>
  <si>
    <t xml:space="preserve">Подпрограмма 10. Управление муниципальным долгом  </t>
  </si>
  <si>
    <t xml:space="preserve">Всего по подпрограмме 10, в том числе    </t>
  </si>
  <si>
    <t>Форма 2</t>
  </si>
  <si>
    <t>Подпрограмма 11. Устойчивое развитие сельских территорий на 2014-2017 годы и на период до 2020 года</t>
  </si>
  <si>
    <t>Подпрограмма 12. Содействие развитию малого и среднего предпринимательства</t>
  </si>
  <si>
    <t xml:space="preserve">Всего по подпрограмме 12, в том числе    </t>
  </si>
  <si>
    <t xml:space="preserve">Всего по подпрограмме 11, в том числе    </t>
  </si>
  <si>
    <t>Подпрограмма 13. Финансовая поддержка молодым семьям на погашение основной суммы долга и процентов по ипотечным жилищным кредитам (займам)</t>
  </si>
  <si>
    <t xml:space="preserve">Всего по подпрограмме 13, в том числе    </t>
  </si>
  <si>
    <t>Подпрограмма 14. Обеспечение жильем молодых семей</t>
  </si>
  <si>
    <t xml:space="preserve">Всего по подпрограмме 14, в том числе    </t>
  </si>
  <si>
    <t>Мероприятие 1.1. Развитие кадровой политики в системе муниципального управления  и противодействие коррупции, всего из них</t>
  </si>
  <si>
    <t>Мероприятие 1.2. Реализация комплекса официальных мероприятий, всего из них</t>
  </si>
  <si>
    <t>Мероприятие 1.3. Развитие информационного общества, всего из них</t>
  </si>
  <si>
    <t>Мероприятие 1.5. Создание условий для участия населения в осуществлении местного самоуправления, всего из них</t>
  </si>
  <si>
    <t>Мероприятие 3.1. Охрана окружающей среды. Организация использования, охраны, защиты и воспроизводства городских лесов, всего из них</t>
  </si>
  <si>
    <t>Мероприятие 3.3. Выполнение мероприятий по откачке шахтных вод и закладке подземных пустот, обеспечивающих экологическую безопасность городского округа, всего из них</t>
  </si>
  <si>
    <t>Мероприятие 4.1. Защита населения и территорий от чрезвычайных ситуаций природного и техногенного характера, обеспечение пожарной безопасности,  предупреждение терроризма, профилактика экстремизма  и охрана общественного порядка, всего из них</t>
  </si>
  <si>
    <t>Мероприятие 4.2. Организация деятельности в сфере предупреждения чрезвычайных ситуаций и оказание первичных мер пожарной безопасности, всего из них</t>
  </si>
  <si>
    <t>Мероприятие 5.1. Переселение граждан из аварийного жилого фонда с учетом необходимости развития малоэтажного жилищного строительства, всего из них</t>
  </si>
  <si>
    <t>Мероприятие 5.4. Переселение граждан из аварийного жилищного фонда, всего из них</t>
  </si>
  <si>
    <t>Мероприятие 5.1 Переселение граждан из аварийного жилого фонда с учетом необходимости развития малоэтажного жилищного строительства, всего из них</t>
  </si>
  <si>
    <t>Мероприятие 6.2. Подготовка документов территориального планирования, градостроительного зонирования и документации по планировке территории. Создание и ведение информационной системы обеспечения градостроительной деятельности, всего из них</t>
  </si>
  <si>
    <t>Мероприятие 6.3. Подготовка проектов правовых актов и технической документации в сфере земельных отношений  и архитектурно - градостроительной деятельности, всего из них</t>
  </si>
  <si>
    <t>Мероприятие 7.1. Газификация территории городского округа, всего из них</t>
  </si>
  <si>
    <t xml:space="preserve">Мероприятие 7.4. Строительство блочно-модульной котельной поселка Монетный, всего из них </t>
  </si>
  <si>
    <t>Мероприятие 7.5. Развитие и модернизация коммунальной инфраструктуры, теплоснабжения, водоснабжения и водоотведения, всего из них</t>
  </si>
  <si>
    <t>Мероприятие 7.9. Капитальный ремонт жилищного фонда за счет средств от оплаты за найм жилых помещений, всего из них</t>
  </si>
  <si>
    <t>Мероприятие 7.10. Содержание и  капитальный ремонт муниципального жилищного фонда, всего из них</t>
  </si>
  <si>
    <t>Мероприятие 7.11. Энергосбережение и повышение энергетической эффективности, всего из них</t>
  </si>
  <si>
    <t>Мероприятие 7.12. Уплата взноса на капитальный ремонт общего имущества в многоквартирных домах, всего из них</t>
  </si>
  <si>
    <t>Мероприятие 9.1. Глава Березовского городского округа, всего из них</t>
  </si>
  <si>
    <t>Мероприятие 9.2. Обеспечение деятельности муниципальных органов (центральный аппарат), всего из них</t>
  </si>
  <si>
    <t>Мероприятие 9.3. Обеспечение деятельности органов местного самоуправления, отраслевых (функциональных) органов администрации, всего из них</t>
  </si>
  <si>
    <t>Мероприятие 9.4. Обеспечение деятельности муниципального архива, всего из них</t>
  </si>
  <si>
    <t>Мероприятие 9.5.Осуществление государственного полномочия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области, всего из них</t>
  </si>
  <si>
    <t>Мероприятие 10.1.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(соглашениями), всего из них</t>
  </si>
  <si>
    <t>Мероприятие 11.1. Осуществление мероприятий по развитию газификации в сельской местности, всего из них</t>
  </si>
  <si>
    <t>Мероприятие 11.2. Развитие газификации в сельской местности, всего из них</t>
  </si>
  <si>
    <t>Мероприятие 11.3. Реализация мероприятий федеральной целевой программы "Устойчивое развитие сельских территорий на 2014-2017 годы и на период до 2020 года"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2013-2020 годы", всего в том числе</t>
  </si>
  <si>
    <t>Мероприятие 11.4. Создание условий для расширения рынка сельскохозяйственной продукции, всего из них</t>
  </si>
  <si>
    <t>Мероприятие 12.1. Содействие развитию малого и среднего предпринимательства, всего из них</t>
  </si>
  <si>
    <t>Мероприятие 12.2. Развитие системы поддержки малого и среднего предпринимательства на территории муниципальных образований, расположенных в Свердловской области, всего из них</t>
  </si>
  <si>
    <t>Мероприятие 13.1. Предоставление финансовой поддержки молодым семьям, проживающим в Березовском городском округе, на погашение основной суммы долга и процентов по ипотечным жилищным кредитам (займам), всего из них</t>
  </si>
  <si>
    <t>Мероприятие 13.2. Предоставление социальных выплат молодым семьям на погашение основной суммы долга и процентов по ипотечным жилищным кредитам (займам), всего из них</t>
  </si>
  <si>
    <t>Мероприятие 14.2. Предоставление социальных выплат молодым семьям на приобретение (строительство) жилья, всего из них</t>
  </si>
  <si>
    <t>Мероприятие 11.8. Проведение Всероссийской сельскохозяйственной переписи, всего из них</t>
  </si>
  <si>
    <t>Мероприятие 1.6. Доведение до сведений жителей муниципального образования официальной информации о социально-экономическом и культурном развитии муниципального образования, о развитии инфраструктуры и иной официальной информации, всего из них</t>
  </si>
  <si>
    <t>Мероприятие 1.7. Решение прочих вопросов местного значения, всего из них</t>
  </si>
  <si>
    <t>Мероприятие 1.8.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области, всего из них</t>
  </si>
  <si>
    <t>Мероприятие 1.9 Осуществление государственного полномочия Свердловской области по созданию административных комиссий , всего из них</t>
  </si>
  <si>
    <t>Мероприятия 1.10.Финансовое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юрисдикции, всего из них</t>
  </si>
  <si>
    <t>Мероприятие 5.5. Обеспечение мероприятий по переселению граждан из аварийного жилищного фонда, в том числе переселению граждан из аварийногожилищного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 содействия реформированию жилищно-коммунального хозяйства, всего из них</t>
  </si>
  <si>
    <t>Мероприятие 5.6.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всего из них</t>
  </si>
  <si>
    <t>Мероприятие 14.1.Предоставление финансовой поддержки, направленной на обеспечение жильем молодых семей, всего из них</t>
  </si>
  <si>
    <t>за   2016 год</t>
  </si>
  <si>
    <t>Мероприятие 2.2. Предоставление жилого помещения по договору социального найма нуждающимся малоимущим гражданам, всего из них</t>
  </si>
  <si>
    <t>Мероприятие 2.3. Осуществление государственного полномочия Свердловской области  в соответствии с Законом Свердловской области  «О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услуг», всего из них</t>
  </si>
  <si>
    <t>Мероприятие 2.4. 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услуг, всего из них</t>
  </si>
  <si>
    <t>Мероприятие 2.5.Осуществление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 «О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услуг», всего из них</t>
  </si>
  <si>
    <t>Мероприятие 2.6. Пенсионное обеспечение муниципальных служащих, всего из них</t>
  </si>
  <si>
    <t>Мероприятие 2.7. Оказание дополнительных мер социальной поддержки гражданам, всего из них</t>
  </si>
  <si>
    <t>Мероприятие 2.8. Оказание финансовой поддержки социально ориентированным некоммерческим организациям, всего из них</t>
  </si>
  <si>
    <t>Мероприятие 2.9. 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 строительства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местностей, всего, из них</t>
  </si>
  <si>
    <t>Мероприятие 2.14. Осуществление государственного полномочия Свердловской области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 "За счет межбюджетных трансфертов из федерального бюджета на компенсацию отделным категориям граждан оплаты взноса на капитальный ремонт общего имущества в многоквартирном доме, всего из них</t>
  </si>
  <si>
    <t>Мероприятие 8.3. Капитальный ремонт и ремонт дворовых территорий и проездов к дворовым территориям многоквартирных домов населенных пунктов, всего из них</t>
  </si>
  <si>
    <t>Мероприятие 8.4. Развитие и обеспечение сохранности сети автомобильных дорог местного значения, всего из них</t>
  </si>
  <si>
    <r>
      <t xml:space="preserve">Мероприятие 8.5. Строительство, реконструкция, </t>
    </r>
    <r>
      <rPr>
        <sz val="11"/>
        <rFont val="Times New Roman"/>
        <family val="1"/>
        <charset val="204"/>
      </rPr>
      <t>капитальный ремонт</t>
    </r>
    <r>
      <rPr>
        <sz val="11"/>
        <color rgb="FFFF0000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 xml:space="preserve"> ремонт автомобильных дорог общего пользования местного значения, всего из них</t>
    </r>
  </si>
  <si>
    <t>Мероприятие 8.9. Строительство, реконструкция и модернизация систем наружного освещения, всего из них</t>
  </si>
  <si>
    <t>Мероприятие 8.10. Озеленение и благоустройство территории городского округа, всего из них</t>
  </si>
  <si>
    <t>Мероприятие 8.11. Организация деятельности в сфере благоустройства территории городского округа, всего из них</t>
  </si>
  <si>
    <t>Мероприятие 8.12. Осуществление государственного полномочия Свердловской области по организации проведения мероприятий по отлову и содержанию безнадзорных собак, всего из них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</si>
</sst>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5" xfId="0" applyFont="1" applyFill="1" applyBorder="1"/>
    <xf numFmtId="2" fontId="4" fillId="0" borderId="1" xfId="0" applyNumberFormat="1" applyFont="1" applyBorder="1"/>
    <xf numFmtId="0" fontId="2" fillId="0" borderId="0" xfId="0" applyFont="1" applyAlignment="1">
      <alignment horizontal="right"/>
    </xf>
    <xf numFmtId="0" fontId="1" fillId="0" borderId="2" xfId="0" applyFont="1" applyFill="1" applyBorder="1" applyAlignment="1">
      <alignment wrapText="1"/>
    </xf>
    <xf numFmtId="2" fontId="0" fillId="0" borderId="0" xfId="0" applyNumberFormat="1"/>
    <xf numFmtId="2" fontId="1" fillId="0" borderId="1" xfId="0" applyNumberFormat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2" fontId="4" fillId="0" borderId="1" xfId="0" applyNumberFormat="1" applyFont="1" applyFill="1" applyBorder="1"/>
    <xf numFmtId="0" fontId="1" fillId="0" borderId="6" xfId="0" applyFont="1" applyFill="1" applyBorder="1"/>
    <xf numFmtId="2" fontId="1" fillId="0" borderId="5" xfId="0" applyNumberFormat="1" applyFont="1" applyFill="1" applyBorder="1"/>
    <xf numFmtId="2" fontId="4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0" fontId="0" fillId="0" borderId="6" xfId="0" applyFill="1" applyBorder="1" applyAlignment="1">
      <alignment wrapText="1"/>
    </xf>
    <xf numFmtId="2" fontId="3" fillId="0" borderId="1" xfId="0" applyNumberFormat="1" applyFont="1" applyFill="1" applyBorder="1"/>
    <xf numFmtId="0" fontId="4" fillId="0" borderId="1" xfId="0" applyFont="1" applyFill="1" applyBorder="1"/>
    <xf numFmtId="2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 wrapText="1"/>
    </xf>
    <xf numFmtId="2" fontId="0" fillId="0" borderId="1" xfId="0" applyNumberFormat="1" applyFont="1" applyFill="1" applyBorder="1"/>
    <xf numFmtId="2" fontId="8" fillId="0" borderId="1" xfId="0" applyNumberFormat="1" applyFont="1" applyFill="1" applyBorder="1"/>
    <xf numFmtId="2" fontId="9" fillId="0" borderId="1" xfId="0" applyNumberFormat="1" applyFont="1" applyFill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0" fillId="0" borderId="1" xfId="0" applyBorder="1"/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7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9"/>
  <sheetViews>
    <sheetView tabSelected="1" topLeftCell="A310" workbookViewId="0">
      <selection activeCell="B327" sqref="B327"/>
    </sheetView>
  </sheetViews>
  <sheetFormatPr defaultRowHeight="15"/>
  <cols>
    <col min="2" max="2" width="50" customWidth="1"/>
    <col min="3" max="3" width="10.5703125" customWidth="1"/>
    <col min="4" max="4" width="10.7109375" customWidth="1"/>
    <col min="5" max="5" width="12.85546875" customWidth="1"/>
    <col min="6" max="6" width="31" customWidth="1"/>
    <col min="7" max="8" width="9.5703125" bestFit="1" customWidth="1"/>
  </cols>
  <sheetData>
    <row r="1" spans="1:18" ht="15.75">
      <c r="F1" s="13" t="s">
        <v>39</v>
      </c>
    </row>
    <row r="2" spans="1:18" ht="15" customHeight="1">
      <c r="A2" s="48" t="s">
        <v>0</v>
      </c>
      <c r="B2" s="49"/>
      <c r="C2" s="49"/>
      <c r="D2" s="49"/>
      <c r="E2" s="49"/>
      <c r="F2" s="49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</row>
    <row r="3" spans="1:18">
      <c r="A3" s="49"/>
      <c r="B3" s="49"/>
      <c r="C3" s="49"/>
      <c r="D3" s="49"/>
      <c r="E3" s="49"/>
      <c r="F3" s="49"/>
      <c r="G3" s="2"/>
      <c r="H3" s="2"/>
      <c r="I3" s="2"/>
    </row>
    <row r="4" spans="1:18">
      <c r="A4" s="49"/>
      <c r="B4" s="49"/>
      <c r="C4" s="49"/>
      <c r="D4" s="49"/>
      <c r="E4" s="49"/>
      <c r="F4" s="49"/>
      <c r="G4" s="2"/>
      <c r="H4" s="2"/>
      <c r="I4" s="2"/>
    </row>
    <row r="5" spans="1:18" ht="17.25" customHeight="1">
      <c r="A5" s="48" t="s">
        <v>92</v>
      </c>
      <c r="B5" s="48"/>
      <c r="C5" s="48"/>
      <c r="D5" s="48"/>
      <c r="E5" s="48"/>
      <c r="F5" s="48"/>
      <c r="G5" s="3"/>
      <c r="H5" s="3"/>
      <c r="I5" s="3"/>
    </row>
    <row r="6" spans="1:18" ht="30" customHeight="1">
      <c r="A6" s="56" t="s">
        <v>1</v>
      </c>
      <c r="B6" s="50" t="s">
        <v>7</v>
      </c>
      <c r="C6" s="50" t="s">
        <v>2</v>
      </c>
      <c r="D6" s="50"/>
      <c r="E6" s="50"/>
      <c r="F6" s="50" t="s">
        <v>6</v>
      </c>
    </row>
    <row r="7" spans="1:18" ht="30">
      <c r="A7" s="56"/>
      <c r="B7" s="50"/>
      <c r="C7" s="4" t="s">
        <v>3</v>
      </c>
      <c r="D7" s="4" t="s">
        <v>4</v>
      </c>
      <c r="E7" s="5" t="s">
        <v>5</v>
      </c>
      <c r="F7" s="50"/>
    </row>
    <row r="8" spans="1:18" ht="20.25" customHeight="1">
      <c r="A8" s="6">
        <v>1</v>
      </c>
      <c r="B8" s="8" t="s">
        <v>8</v>
      </c>
      <c r="C8" s="12">
        <f>C9+C10+C11+C12</f>
        <v>1109120.274</v>
      </c>
      <c r="D8" s="12">
        <f>D9+D10+D11+D12</f>
        <v>832339.95699999994</v>
      </c>
      <c r="E8" s="12">
        <f>D8/C8*100</f>
        <v>75.045058368484931</v>
      </c>
      <c r="F8" s="34"/>
    </row>
    <row r="9" spans="1:18">
      <c r="A9" s="7">
        <v>2</v>
      </c>
      <c r="B9" s="7" t="s">
        <v>9</v>
      </c>
      <c r="C9" s="17">
        <f>C14+C19</f>
        <v>44371.1</v>
      </c>
      <c r="D9" s="17">
        <f t="shared" ref="D9:D11" si="0">D14+D19</f>
        <v>32273.075999999997</v>
      </c>
      <c r="E9" s="17">
        <f>D9/C9*100</f>
        <v>72.734451027808632</v>
      </c>
      <c r="F9" s="35"/>
    </row>
    <row r="10" spans="1:18">
      <c r="A10" s="7">
        <v>3</v>
      </c>
      <c r="B10" s="7" t="s">
        <v>10</v>
      </c>
      <c r="C10" s="17">
        <f>C15+C20</f>
        <v>541324.50300000003</v>
      </c>
      <c r="D10" s="17">
        <f t="shared" si="0"/>
        <v>332686.00099999993</v>
      </c>
      <c r="E10" s="17">
        <f>D10/C10*100</f>
        <v>61.457776094794646</v>
      </c>
      <c r="F10" s="18"/>
    </row>
    <row r="11" spans="1:18">
      <c r="A11" s="6">
        <v>4</v>
      </c>
      <c r="B11" s="7" t="s">
        <v>11</v>
      </c>
      <c r="C11" s="17">
        <f>C16+C21</f>
        <v>523424.67099999997</v>
      </c>
      <c r="D11" s="17">
        <f t="shared" si="0"/>
        <v>467380.88</v>
      </c>
      <c r="E11" s="17">
        <f>D11/C11*100</f>
        <v>89.292864072889685</v>
      </c>
      <c r="F11" s="18"/>
    </row>
    <row r="12" spans="1:18">
      <c r="A12" s="7">
        <v>5</v>
      </c>
      <c r="B12" s="7" t="s">
        <v>12</v>
      </c>
      <c r="C12" s="18"/>
      <c r="D12" s="18"/>
      <c r="E12" s="18"/>
      <c r="F12" s="18"/>
    </row>
    <row r="13" spans="1:18">
      <c r="A13" s="7">
        <v>6</v>
      </c>
      <c r="B13" s="9" t="s">
        <v>13</v>
      </c>
      <c r="C13" s="19">
        <f>C119+C251+C160</f>
        <v>410089.978</v>
      </c>
      <c r="D13" s="19">
        <f>D119+D251+D160</f>
        <v>156429.022</v>
      </c>
      <c r="E13" s="19">
        <f>D13/C13*100</f>
        <v>38.145048743424795</v>
      </c>
      <c r="F13" s="18"/>
    </row>
    <row r="14" spans="1:18">
      <c r="A14" s="6">
        <v>7</v>
      </c>
      <c r="B14" s="7" t="s">
        <v>9</v>
      </c>
      <c r="C14" s="17">
        <f>C161+C252</f>
        <v>0</v>
      </c>
      <c r="D14" s="17">
        <f>D161+D252</f>
        <v>0</v>
      </c>
      <c r="E14" s="17">
        <v>0</v>
      </c>
      <c r="F14" s="18"/>
      <c r="G14" s="15"/>
      <c r="H14" s="15"/>
    </row>
    <row r="15" spans="1:18">
      <c r="A15" s="7">
        <v>8</v>
      </c>
      <c r="B15" s="7" t="s">
        <v>10</v>
      </c>
      <c r="C15" s="17">
        <f>C120+C162+C253</f>
        <v>297911.50300000003</v>
      </c>
      <c r="D15" s="17">
        <f>D120+D162+D253</f>
        <v>95314.817999999999</v>
      </c>
      <c r="E15" s="17">
        <f>D15/C15*100</f>
        <v>31.994339607625015</v>
      </c>
      <c r="F15" s="18"/>
    </row>
    <row r="16" spans="1:18">
      <c r="A16" s="7">
        <v>9</v>
      </c>
      <c r="B16" s="7" t="s">
        <v>11</v>
      </c>
      <c r="C16" s="17">
        <f>C121+C163+C254</f>
        <v>112178.47500000001</v>
      </c>
      <c r="D16" s="17">
        <f>D121+D163+D254</f>
        <v>61114.204000000005</v>
      </c>
      <c r="E16" s="17">
        <f>D16/C16*100</f>
        <v>54.479439125910744</v>
      </c>
      <c r="F16" s="18"/>
      <c r="G16" s="15"/>
    </row>
    <row r="17" spans="1:6">
      <c r="A17" s="6">
        <v>10</v>
      </c>
      <c r="B17" s="7" t="s">
        <v>12</v>
      </c>
      <c r="C17" s="18"/>
      <c r="D17" s="18"/>
      <c r="E17" s="18"/>
      <c r="F17" s="18"/>
    </row>
    <row r="18" spans="1:6">
      <c r="A18" s="7">
        <v>11</v>
      </c>
      <c r="B18" s="9" t="s">
        <v>14</v>
      </c>
      <c r="C18" s="19">
        <f>C29+C58+C87+C104+C132+C145+C168+C191+C217+C238+C261+C278+C294+C309</f>
        <v>698962.5959999999</v>
      </c>
      <c r="D18" s="19">
        <f>D29+D58+D87+D104+D132+D145+D168+D191+D217+D238+D261+D278+D294+D309</f>
        <v>675858.18700000003</v>
      </c>
      <c r="E18" s="19">
        <f>D18/C18*100</f>
        <v>96.694471330480198</v>
      </c>
      <c r="F18" s="18"/>
    </row>
    <row r="19" spans="1:6">
      <c r="A19" s="7">
        <v>12</v>
      </c>
      <c r="B19" s="7" t="s">
        <v>9</v>
      </c>
      <c r="C19" s="17">
        <f>C30+C59+C88+C105+C133+C146+C169+C192+C218+C239+C252+C279+C295+C310+C262</f>
        <v>44371.1</v>
      </c>
      <c r="D19" s="17">
        <f>D30+D59+D88+D105+D133+D146+D169+D192+D218+D239+D252+D279+D295+D310+D262</f>
        <v>32273.075999999997</v>
      </c>
      <c r="E19" s="17">
        <f>D19/C19*100</f>
        <v>72.734451027808632</v>
      </c>
      <c r="F19" s="18"/>
    </row>
    <row r="20" spans="1:6">
      <c r="A20" s="6">
        <v>13</v>
      </c>
      <c r="B20" s="7" t="s">
        <v>10</v>
      </c>
      <c r="C20" s="17">
        <f>C31+C60+C89+C106+C134+C147+C170+C193+C219+C240+C253+C280+C296+C311</f>
        <v>243413</v>
      </c>
      <c r="D20" s="17">
        <f>D31+D60+D89+D106+D134+D147+D170+D193+D219+D240+D253+D280+D296+D311</f>
        <v>237371.18299999996</v>
      </c>
      <c r="E20" s="17">
        <f>D20/C20*100</f>
        <v>97.517874148052883</v>
      </c>
      <c r="F20" s="18"/>
    </row>
    <row r="21" spans="1:6">
      <c r="A21" s="7">
        <v>14</v>
      </c>
      <c r="B21" s="7" t="s">
        <v>11</v>
      </c>
      <c r="C21" s="17">
        <f>C32+C61+C90+C107+C135+C148+C171+C194+C220+C241+C264+C281+C297+C312</f>
        <v>411246.19599999994</v>
      </c>
      <c r="D21" s="17">
        <f>D32+D61+D90+D107+D135+D148+D171+D194+D220+D241+D264+D281+D297+D312</f>
        <v>406266.67599999998</v>
      </c>
      <c r="E21" s="17">
        <f>D21/C21*100</f>
        <v>98.78916326802937</v>
      </c>
      <c r="F21" s="18"/>
    </row>
    <row r="22" spans="1:6">
      <c r="A22" s="7">
        <v>15</v>
      </c>
      <c r="B22" s="7" t="s">
        <v>12</v>
      </c>
      <c r="C22" s="18"/>
      <c r="D22" s="18"/>
      <c r="E22" s="18"/>
      <c r="F22" s="18"/>
    </row>
    <row r="23" spans="1:6">
      <c r="A23" s="6">
        <v>16</v>
      </c>
      <c r="B23" s="53" t="s">
        <v>17</v>
      </c>
      <c r="C23" s="54"/>
      <c r="D23" s="54"/>
      <c r="E23" s="54"/>
      <c r="F23" s="55"/>
    </row>
    <row r="24" spans="1:6">
      <c r="A24" s="7">
        <v>17</v>
      </c>
      <c r="B24" s="9" t="s">
        <v>15</v>
      </c>
      <c r="C24" s="19">
        <f>C26+C27+C28+C25</f>
        <v>9431.6220000000012</v>
      </c>
      <c r="D24" s="19">
        <f>D26+D27+D28+D25</f>
        <v>9431.2450000000008</v>
      </c>
      <c r="E24" s="19">
        <f>D24/C24*100</f>
        <v>99.996002808424677</v>
      </c>
      <c r="F24" s="18"/>
    </row>
    <row r="25" spans="1:6">
      <c r="A25" s="7">
        <v>18</v>
      </c>
      <c r="B25" s="7" t="s">
        <v>16</v>
      </c>
      <c r="C25" s="17">
        <f>C30</f>
        <v>32.700000000000003</v>
      </c>
      <c r="D25" s="17">
        <f>D30</f>
        <v>32.700000000000003</v>
      </c>
      <c r="E25" s="17">
        <f>D25/C25*100</f>
        <v>100</v>
      </c>
      <c r="F25" s="18"/>
    </row>
    <row r="26" spans="1:6">
      <c r="A26" s="6">
        <v>19</v>
      </c>
      <c r="B26" s="7" t="s">
        <v>10</v>
      </c>
      <c r="C26" s="17">
        <f>C47+C49</f>
        <v>103.89999999999999</v>
      </c>
      <c r="D26" s="17">
        <f>D47+D49</f>
        <v>103.89999999999999</v>
      </c>
      <c r="E26" s="17">
        <f>D26/C26*100</f>
        <v>100</v>
      </c>
      <c r="F26" s="18"/>
    </row>
    <row r="27" spans="1:6">
      <c r="A27" s="7">
        <v>20</v>
      </c>
      <c r="B27" s="7" t="s">
        <v>11</v>
      </c>
      <c r="C27" s="17">
        <f>C35+C37+C39+C41+C43+C45</f>
        <v>9295.0220000000008</v>
      </c>
      <c r="D27" s="17">
        <f>D35+D37+D39+D41+D43+D45</f>
        <v>9294.6450000000004</v>
      </c>
      <c r="E27" s="17">
        <f>D27/C27*100</f>
        <v>99.995944065543895</v>
      </c>
      <c r="F27" s="18"/>
    </row>
    <row r="28" spans="1:6">
      <c r="A28" s="7">
        <v>21</v>
      </c>
      <c r="B28" s="7" t="s">
        <v>12</v>
      </c>
      <c r="C28" s="18"/>
      <c r="D28" s="18"/>
      <c r="E28" s="18"/>
      <c r="F28" s="18"/>
    </row>
    <row r="29" spans="1:6">
      <c r="A29" s="6">
        <v>22</v>
      </c>
      <c r="B29" s="9" t="s">
        <v>18</v>
      </c>
      <c r="C29" s="19">
        <f>C35+C37+C39+C41+C43+C45+C47+C49</f>
        <v>9398.9220000000005</v>
      </c>
      <c r="D29" s="19">
        <f>D35+D37+D39+D41+D43+D45+D47+D49</f>
        <v>9398.5450000000001</v>
      </c>
      <c r="E29" s="19">
        <f>D29/C29*100</f>
        <v>99.995988901705957</v>
      </c>
      <c r="F29" s="18"/>
    </row>
    <row r="30" spans="1:6">
      <c r="A30" s="7">
        <v>23</v>
      </c>
      <c r="B30" s="7" t="s">
        <v>16</v>
      </c>
      <c r="C30" s="17">
        <f>C51</f>
        <v>32.700000000000003</v>
      </c>
      <c r="D30" s="17">
        <f>D51</f>
        <v>32.700000000000003</v>
      </c>
      <c r="E30" s="17">
        <f>D30/C30*100</f>
        <v>100</v>
      </c>
      <c r="F30" s="18"/>
    </row>
    <row r="31" spans="1:6">
      <c r="A31" s="7">
        <v>24</v>
      </c>
      <c r="B31" s="7" t="s">
        <v>10</v>
      </c>
      <c r="C31" s="17">
        <f>C47+C49</f>
        <v>103.89999999999999</v>
      </c>
      <c r="D31" s="17">
        <f>D47+D49</f>
        <v>103.89999999999999</v>
      </c>
      <c r="E31" s="17">
        <f>D31/C31*100</f>
        <v>100</v>
      </c>
      <c r="F31" s="18"/>
    </row>
    <row r="32" spans="1:6">
      <c r="A32" s="6">
        <v>25</v>
      </c>
      <c r="B32" s="7" t="s">
        <v>11</v>
      </c>
      <c r="C32" s="17">
        <f>C35+C37+C39+C41+C43+C45</f>
        <v>9295.0220000000008</v>
      </c>
      <c r="D32" s="17">
        <f>D35+D37+D39+D41+D43+D45</f>
        <v>9294.6450000000004</v>
      </c>
      <c r="E32" s="17">
        <f>D32/C32*100</f>
        <v>99.995944065543895</v>
      </c>
      <c r="F32" s="18"/>
    </row>
    <row r="33" spans="1:6">
      <c r="A33" s="7">
        <v>26</v>
      </c>
      <c r="B33" s="7" t="s">
        <v>12</v>
      </c>
      <c r="C33" s="17"/>
      <c r="D33" s="17"/>
      <c r="E33" s="17"/>
      <c r="F33" s="18"/>
    </row>
    <row r="34" spans="1:6" ht="45">
      <c r="A34" s="6">
        <v>27</v>
      </c>
      <c r="B34" s="10" t="s">
        <v>48</v>
      </c>
      <c r="C34" s="18"/>
      <c r="D34" s="18"/>
      <c r="E34" s="18"/>
      <c r="F34" s="10"/>
    </row>
    <row r="35" spans="1:6">
      <c r="A35" s="6">
        <v>28</v>
      </c>
      <c r="B35" s="7" t="s">
        <v>11</v>
      </c>
      <c r="C35" s="16">
        <v>295.08100000000002</v>
      </c>
      <c r="D35" s="16">
        <v>295.08</v>
      </c>
      <c r="E35" s="17">
        <f>D35/C35*100</f>
        <v>99.999661110000289</v>
      </c>
      <c r="F35" s="18"/>
    </row>
    <row r="36" spans="1:6" ht="36" customHeight="1">
      <c r="A36" s="7">
        <v>29</v>
      </c>
      <c r="B36" s="10" t="s">
        <v>49</v>
      </c>
      <c r="C36" s="18"/>
      <c r="D36" s="18"/>
      <c r="E36" s="18"/>
      <c r="F36" s="10"/>
    </row>
    <row r="37" spans="1:6">
      <c r="A37" s="7">
        <v>30</v>
      </c>
      <c r="B37" s="7" t="s">
        <v>11</v>
      </c>
      <c r="C37" s="16">
        <v>2572.8670000000002</v>
      </c>
      <c r="D37" s="16">
        <v>2572.491</v>
      </c>
      <c r="E37" s="17">
        <f>D37/C37*100</f>
        <v>99.985385952713443</v>
      </c>
      <c r="F37" s="16"/>
    </row>
    <row r="38" spans="1:6" ht="30">
      <c r="A38" s="6">
        <v>31</v>
      </c>
      <c r="B38" s="10" t="s">
        <v>50</v>
      </c>
      <c r="C38" s="18"/>
      <c r="D38" s="18"/>
      <c r="E38" s="18"/>
      <c r="F38" s="10"/>
    </row>
    <row r="39" spans="1:6">
      <c r="A39" s="7">
        <v>32</v>
      </c>
      <c r="B39" s="7" t="s">
        <v>11</v>
      </c>
      <c r="C39" s="16">
        <v>1122.932</v>
      </c>
      <c r="D39" s="16">
        <v>1122.932</v>
      </c>
      <c r="E39" s="17">
        <f>D39/C39*100</f>
        <v>100</v>
      </c>
      <c r="F39" s="18"/>
    </row>
    <row r="40" spans="1:6" ht="49.5" customHeight="1">
      <c r="A40" s="6">
        <v>33</v>
      </c>
      <c r="B40" s="10" t="s">
        <v>51</v>
      </c>
      <c r="C40" s="18"/>
      <c r="D40" s="18"/>
      <c r="E40" s="18"/>
      <c r="F40" s="10"/>
    </row>
    <row r="41" spans="1:6">
      <c r="A41" s="7">
        <v>34</v>
      </c>
      <c r="B41" s="20" t="s">
        <v>11</v>
      </c>
      <c r="C41" s="21">
        <v>280.56200000000001</v>
      </c>
      <c r="D41" s="21">
        <v>280.56200000000001</v>
      </c>
      <c r="E41" s="17">
        <f>D41/C41*100</f>
        <v>100</v>
      </c>
      <c r="F41" s="18"/>
    </row>
    <row r="42" spans="1:6" ht="90">
      <c r="A42" s="7">
        <v>35</v>
      </c>
      <c r="B42" s="10" t="s">
        <v>84</v>
      </c>
      <c r="C42" s="18"/>
      <c r="D42" s="18"/>
      <c r="E42" s="18"/>
      <c r="F42" s="18"/>
    </row>
    <row r="43" spans="1:6">
      <c r="A43" s="6">
        <v>36</v>
      </c>
      <c r="B43" s="7" t="s">
        <v>11</v>
      </c>
      <c r="C43" s="16">
        <v>1526</v>
      </c>
      <c r="D43" s="16">
        <v>1526</v>
      </c>
      <c r="E43" s="17">
        <f>D43/C43*100</f>
        <v>100</v>
      </c>
      <c r="F43" s="18"/>
    </row>
    <row r="44" spans="1:6" ht="30">
      <c r="A44" s="6">
        <v>37</v>
      </c>
      <c r="B44" s="10" t="s">
        <v>85</v>
      </c>
      <c r="C44" s="18"/>
      <c r="D44" s="18"/>
      <c r="E44" s="18"/>
      <c r="F44" s="18"/>
    </row>
    <row r="45" spans="1:6">
      <c r="A45" s="7">
        <v>38</v>
      </c>
      <c r="B45" s="7" t="s">
        <v>11</v>
      </c>
      <c r="C45" s="16">
        <v>3497.58</v>
      </c>
      <c r="D45" s="16">
        <v>3497.58</v>
      </c>
      <c r="E45" s="17">
        <f>D45/C45*100</f>
        <v>100</v>
      </c>
      <c r="F45" s="18"/>
    </row>
    <row r="46" spans="1:6" ht="90">
      <c r="A46" s="7">
        <v>39</v>
      </c>
      <c r="B46" s="10" t="s">
        <v>86</v>
      </c>
      <c r="C46" s="18"/>
      <c r="D46" s="18"/>
      <c r="E46" s="18"/>
      <c r="F46" s="10"/>
    </row>
    <row r="47" spans="1:6">
      <c r="A47" s="6">
        <v>40</v>
      </c>
      <c r="B47" s="7" t="s">
        <v>10</v>
      </c>
      <c r="C47" s="16">
        <v>0.1</v>
      </c>
      <c r="D47" s="16">
        <v>0.1</v>
      </c>
      <c r="E47" s="17">
        <f>D47/C47*100</f>
        <v>100</v>
      </c>
      <c r="F47" s="18"/>
    </row>
    <row r="48" spans="1:6" ht="51" customHeight="1">
      <c r="A48" s="7">
        <v>41</v>
      </c>
      <c r="B48" s="10" t="s">
        <v>87</v>
      </c>
      <c r="C48" s="18"/>
      <c r="D48" s="18"/>
      <c r="E48" s="18"/>
      <c r="F48" s="18"/>
    </row>
    <row r="49" spans="1:6">
      <c r="A49" s="7">
        <v>42</v>
      </c>
      <c r="B49" s="7" t="s">
        <v>10</v>
      </c>
      <c r="C49" s="18">
        <v>103.8</v>
      </c>
      <c r="D49" s="16">
        <v>103.8</v>
      </c>
      <c r="E49" s="17">
        <f>D49/C49*100</f>
        <v>100</v>
      </c>
      <c r="F49" s="18"/>
    </row>
    <row r="50" spans="1:6" ht="75">
      <c r="A50" s="6">
        <v>43</v>
      </c>
      <c r="B50" s="36" t="s">
        <v>88</v>
      </c>
      <c r="C50" s="18"/>
      <c r="D50" s="16"/>
      <c r="E50" s="17"/>
      <c r="F50" s="18"/>
    </row>
    <row r="51" spans="1:6">
      <c r="A51" s="7">
        <v>44</v>
      </c>
      <c r="B51" s="7" t="s">
        <v>9</v>
      </c>
      <c r="C51" s="18">
        <v>32.700000000000003</v>
      </c>
      <c r="D51" s="16">
        <v>32.700000000000003</v>
      </c>
      <c r="E51" s="17">
        <f>D51/C51*100</f>
        <v>100</v>
      </c>
      <c r="F51" s="18"/>
    </row>
    <row r="52" spans="1:6">
      <c r="A52" s="6">
        <v>45</v>
      </c>
      <c r="B52" s="53" t="s">
        <v>20</v>
      </c>
      <c r="C52" s="54"/>
      <c r="D52" s="54"/>
      <c r="E52" s="54"/>
      <c r="F52" s="55"/>
    </row>
    <row r="53" spans="1:6">
      <c r="A53" s="6">
        <v>46</v>
      </c>
      <c r="B53" s="9" t="s">
        <v>19</v>
      </c>
      <c r="C53" s="19">
        <f>C54+C55+C56+C57</f>
        <v>211201.42200000002</v>
      </c>
      <c r="D53" s="19">
        <f>D54+D55+D56+D57</f>
        <v>193349.30799999999</v>
      </c>
      <c r="E53" s="19">
        <f>D53/C53*100</f>
        <v>91.547351418874428</v>
      </c>
      <c r="F53" s="18"/>
    </row>
    <row r="54" spans="1:6">
      <c r="A54" s="7">
        <v>47</v>
      </c>
      <c r="B54" s="7" t="s">
        <v>16</v>
      </c>
      <c r="C54" s="17">
        <f>C68+C80</f>
        <v>42528</v>
      </c>
      <c r="D54" s="17">
        <f>D68+D80</f>
        <v>30622.467999999997</v>
      </c>
      <c r="E54" s="17">
        <f>D54/C54*100</f>
        <v>72.005427012791571</v>
      </c>
      <c r="F54" s="18"/>
    </row>
    <row r="55" spans="1:6">
      <c r="A55" s="7">
        <v>48</v>
      </c>
      <c r="B55" s="7" t="s">
        <v>10</v>
      </c>
      <c r="C55" s="17">
        <f>C66+C70+C78</f>
        <v>161579.20000000001</v>
      </c>
      <c r="D55" s="17">
        <f>D66+D70+D78</f>
        <v>155634.283</v>
      </c>
      <c r="E55" s="17">
        <f>D55/C55*100</f>
        <v>96.320741159753226</v>
      </c>
      <c r="F55" s="18"/>
    </row>
    <row r="56" spans="1:6">
      <c r="A56" s="6">
        <v>49</v>
      </c>
      <c r="B56" s="7" t="s">
        <v>11</v>
      </c>
      <c r="C56" s="17">
        <f>C64+C72+C74+C76</f>
        <v>7094.2219999999998</v>
      </c>
      <c r="D56" s="17">
        <f>D64+D72+D74+D76</f>
        <v>7092.5569999999998</v>
      </c>
      <c r="E56" s="17">
        <f>D56/C56*100</f>
        <v>99.976530195982022</v>
      </c>
      <c r="F56" s="18"/>
    </row>
    <row r="57" spans="1:6">
      <c r="A57" s="7">
        <v>50</v>
      </c>
      <c r="B57" s="7" t="s">
        <v>12</v>
      </c>
      <c r="C57" s="18"/>
      <c r="D57" s="18"/>
      <c r="E57" s="18"/>
      <c r="F57" s="18"/>
    </row>
    <row r="58" spans="1:6">
      <c r="A58" s="7">
        <v>51</v>
      </c>
      <c r="B58" s="9" t="s">
        <v>18</v>
      </c>
      <c r="C58" s="19">
        <f>C64+C66+C68+C70+C72+C74+C76+C78</f>
        <v>211166.42199999999</v>
      </c>
      <c r="D58" s="19">
        <f>D64+D66+D68+D70+D72+D74+D76+D78</f>
        <v>193329.26</v>
      </c>
      <c r="E58" s="19">
        <f>D58/C58*100</f>
        <v>91.553031096961064</v>
      </c>
      <c r="F58" s="18"/>
    </row>
    <row r="59" spans="1:6">
      <c r="A59" s="6">
        <v>52</v>
      </c>
      <c r="B59" s="7" t="s">
        <v>16</v>
      </c>
      <c r="C59" s="17">
        <f>C68+C80</f>
        <v>42528</v>
      </c>
      <c r="D59" s="17">
        <f>D68+D80</f>
        <v>30622.467999999997</v>
      </c>
      <c r="E59" s="17">
        <f>D59/C59*100</f>
        <v>72.005427012791571</v>
      </c>
      <c r="F59" s="18"/>
    </row>
    <row r="60" spans="1:6">
      <c r="A60" s="7">
        <v>53</v>
      </c>
      <c r="B60" s="7" t="s">
        <v>10</v>
      </c>
      <c r="C60" s="17">
        <f>C66+C70+C78</f>
        <v>161579.20000000001</v>
      </c>
      <c r="D60" s="17">
        <f>D66+D70+D78</f>
        <v>155634.283</v>
      </c>
      <c r="E60" s="17">
        <f>D60/C60*100</f>
        <v>96.320741159753226</v>
      </c>
      <c r="F60" s="18"/>
    </row>
    <row r="61" spans="1:6">
      <c r="A61" s="7">
        <v>54</v>
      </c>
      <c r="B61" s="7" t="s">
        <v>11</v>
      </c>
      <c r="C61" s="17">
        <f>C64+C72+C74+C76</f>
        <v>7094.2219999999998</v>
      </c>
      <c r="D61" s="17">
        <f>D64+D72+D74+D76</f>
        <v>7092.5569999999998</v>
      </c>
      <c r="E61" s="17">
        <f>D61/C61*100</f>
        <v>99.976530195982022</v>
      </c>
      <c r="F61" s="18"/>
    </row>
    <row r="62" spans="1:6">
      <c r="A62" s="6">
        <v>55</v>
      </c>
      <c r="B62" s="7" t="s">
        <v>12</v>
      </c>
      <c r="C62" s="17"/>
      <c r="D62" s="17"/>
      <c r="E62" s="17"/>
      <c r="F62" s="18"/>
    </row>
    <row r="63" spans="1:6" ht="52.5" customHeight="1">
      <c r="A63" s="6">
        <v>56</v>
      </c>
      <c r="B63" s="10" t="s">
        <v>93</v>
      </c>
      <c r="C63" s="16"/>
      <c r="D63" s="16"/>
      <c r="E63" s="17"/>
      <c r="F63" s="10"/>
    </row>
    <row r="64" spans="1:6">
      <c r="A64" s="7">
        <v>57</v>
      </c>
      <c r="B64" s="10" t="s">
        <v>11</v>
      </c>
      <c r="C64" s="16">
        <v>2.8</v>
      </c>
      <c r="D64" s="16">
        <v>2.8</v>
      </c>
      <c r="E64" s="17">
        <f>D64/C64*100</f>
        <v>100</v>
      </c>
      <c r="F64" s="18"/>
    </row>
    <row r="65" spans="1:6" ht="150">
      <c r="A65" s="6">
        <v>58</v>
      </c>
      <c r="B65" s="10" t="s">
        <v>94</v>
      </c>
      <c r="C65" s="18"/>
      <c r="D65" s="18"/>
      <c r="E65" s="18"/>
      <c r="F65" s="18"/>
    </row>
    <row r="66" spans="1:6">
      <c r="A66" s="6">
        <v>59</v>
      </c>
      <c r="B66" s="10" t="s">
        <v>10</v>
      </c>
      <c r="C66" s="16">
        <v>113590</v>
      </c>
      <c r="D66" s="16">
        <v>112335.378</v>
      </c>
      <c r="E66" s="17">
        <f>D66/C66*100</f>
        <v>98.895481996654638</v>
      </c>
      <c r="F66" s="18"/>
    </row>
    <row r="67" spans="1:6" ht="75">
      <c r="A67" s="7">
        <v>60</v>
      </c>
      <c r="B67" s="10" t="s">
        <v>95</v>
      </c>
      <c r="C67" s="18"/>
      <c r="D67" s="18"/>
      <c r="E67" s="18"/>
      <c r="F67" s="10"/>
    </row>
    <row r="68" spans="1:6">
      <c r="A68" s="7">
        <v>61</v>
      </c>
      <c r="B68" s="10" t="s">
        <v>9</v>
      </c>
      <c r="C68" s="16">
        <v>42493</v>
      </c>
      <c r="D68" s="16">
        <v>30602.42</v>
      </c>
      <c r="E68" s="17">
        <f>D68/C68*100</f>
        <v>72.017555832725392</v>
      </c>
      <c r="F68" s="18"/>
    </row>
    <row r="69" spans="1:6" ht="180">
      <c r="A69" s="6">
        <v>62</v>
      </c>
      <c r="B69" s="10" t="s">
        <v>96</v>
      </c>
      <c r="C69" s="18"/>
      <c r="D69" s="18"/>
      <c r="E69" s="18"/>
      <c r="F69" s="18"/>
    </row>
    <row r="70" spans="1:6">
      <c r="A70" s="7">
        <v>63</v>
      </c>
      <c r="B70" s="10" t="s">
        <v>10</v>
      </c>
      <c r="C70" s="16">
        <v>47989</v>
      </c>
      <c r="D70" s="16">
        <v>43298.705000000002</v>
      </c>
      <c r="E70" s="17">
        <f>D70/C70*100</f>
        <v>90.226312279897485</v>
      </c>
      <c r="F70" s="18"/>
    </row>
    <row r="71" spans="1:6" ht="30">
      <c r="A71" s="7">
        <v>64</v>
      </c>
      <c r="B71" s="10" t="s">
        <v>97</v>
      </c>
      <c r="C71" s="18"/>
      <c r="D71" s="18"/>
      <c r="E71" s="18"/>
      <c r="F71" s="18"/>
    </row>
    <row r="72" spans="1:6">
      <c r="A72" s="6">
        <v>65</v>
      </c>
      <c r="B72" s="10" t="s">
        <v>11</v>
      </c>
      <c r="C72" s="16">
        <v>4966.8779999999997</v>
      </c>
      <c r="D72" s="16">
        <v>4966.7839999999997</v>
      </c>
      <c r="E72" s="17">
        <f>D72/C72*100</f>
        <v>99.998107463078412</v>
      </c>
      <c r="F72" s="18"/>
    </row>
    <row r="73" spans="1:6" ht="30">
      <c r="A73" s="7">
        <v>66</v>
      </c>
      <c r="B73" s="10" t="s">
        <v>98</v>
      </c>
      <c r="C73" s="18"/>
      <c r="D73" s="18"/>
      <c r="E73" s="18"/>
      <c r="F73" s="18"/>
    </row>
    <row r="74" spans="1:6">
      <c r="A74" s="7">
        <v>67</v>
      </c>
      <c r="B74" s="10" t="s">
        <v>11</v>
      </c>
      <c r="C74" s="16">
        <v>1654.5440000000001</v>
      </c>
      <c r="D74" s="16">
        <v>1652.9739999999999</v>
      </c>
      <c r="E74" s="17">
        <f>D74/C74*100</f>
        <v>99.905109806689936</v>
      </c>
      <c r="F74" s="18"/>
    </row>
    <row r="75" spans="1:6" ht="45">
      <c r="A75" s="6">
        <v>68</v>
      </c>
      <c r="B75" s="10" t="s">
        <v>99</v>
      </c>
      <c r="C75" s="18"/>
      <c r="D75" s="18"/>
      <c r="E75" s="18"/>
      <c r="F75" s="18"/>
    </row>
    <row r="76" spans="1:6">
      <c r="A76" s="7">
        <v>69</v>
      </c>
      <c r="B76" s="10" t="s">
        <v>11</v>
      </c>
      <c r="C76" s="16">
        <v>470</v>
      </c>
      <c r="D76" s="16">
        <v>469.99900000000002</v>
      </c>
      <c r="E76" s="17">
        <f>D76/C76*100</f>
        <v>99.999787234042557</v>
      </c>
      <c r="F76" s="18"/>
    </row>
    <row r="77" spans="1:6" ht="135">
      <c r="A77" s="7">
        <v>70</v>
      </c>
      <c r="B77" s="10" t="s">
        <v>100</v>
      </c>
      <c r="C77" s="18"/>
      <c r="D77" s="18"/>
      <c r="E77" s="18"/>
      <c r="F77" s="18"/>
    </row>
    <row r="78" spans="1:6">
      <c r="A78" s="6">
        <v>71</v>
      </c>
      <c r="B78" s="10" t="s">
        <v>10</v>
      </c>
      <c r="C78" s="16">
        <v>0.2</v>
      </c>
      <c r="D78" s="16">
        <v>0.2</v>
      </c>
      <c r="E78" s="17">
        <f>D78/C78*100</f>
        <v>100</v>
      </c>
      <c r="F78" s="18"/>
    </row>
    <row r="79" spans="1:6" ht="210" customHeight="1">
      <c r="A79" s="7">
        <v>72</v>
      </c>
      <c r="B79" s="10" t="s">
        <v>101</v>
      </c>
      <c r="C79" s="16"/>
      <c r="D79" s="16"/>
      <c r="E79" s="17"/>
      <c r="F79" s="18"/>
    </row>
    <row r="80" spans="1:6">
      <c r="A80" s="6">
        <v>73</v>
      </c>
      <c r="B80" s="10" t="s">
        <v>9</v>
      </c>
      <c r="C80" s="16">
        <v>35</v>
      </c>
      <c r="D80" s="16">
        <v>20.047999999999998</v>
      </c>
      <c r="E80" s="17">
        <f>D80/C80*100</f>
        <v>57.28</v>
      </c>
      <c r="F80" s="18"/>
    </row>
    <row r="81" spans="1:6" ht="28.5" customHeight="1">
      <c r="A81" s="7">
        <v>74</v>
      </c>
      <c r="B81" s="40" t="s">
        <v>21</v>
      </c>
      <c r="C81" s="51"/>
      <c r="D81" s="51"/>
      <c r="E81" s="51"/>
      <c r="F81" s="52"/>
    </row>
    <row r="82" spans="1:6" ht="16.5" customHeight="1">
      <c r="A82" s="7">
        <v>75</v>
      </c>
      <c r="B82" s="9" t="s">
        <v>22</v>
      </c>
      <c r="C82" s="22">
        <f>C83+C84+C85+C86</f>
        <v>89581.337</v>
      </c>
      <c r="D82" s="22">
        <f>D83+D84+D85+D86</f>
        <v>89581.320999999996</v>
      </c>
      <c r="E82" s="19">
        <f>D82/C82*100</f>
        <v>99.999982139136861</v>
      </c>
      <c r="F82" s="23"/>
    </row>
    <row r="83" spans="1:6" ht="16.5" customHeight="1">
      <c r="A83" s="6">
        <v>76</v>
      </c>
      <c r="B83" s="7" t="s">
        <v>16</v>
      </c>
      <c r="C83" s="23"/>
      <c r="D83" s="23"/>
      <c r="E83" s="23"/>
      <c r="F83" s="23"/>
    </row>
    <row r="84" spans="1:6" ht="16.5" customHeight="1">
      <c r="A84" s="7">
        <v>77</v>
      </c>
      <c r="B84" s="7" t="s">
        <v>10</v>
      </c>
      <c r="C84" s="23"/>
      <c r="D84" s="23"/>
      <c r="E84" s="23"/>
      <c r="F84" s="23"/>
    </row>
    <row r="85" spans="1:6" ht="16.5" customHeight="1">
      <c r="A85" s="7">
        <v>78</v>
      </c>
      <c r="B85" s="7" t="s">
        <v>11</v>
      </c>
      <c r="C85" s="24">
        <f>C93+C95</f>
        <v>89581.337</v>
      </c>
      <c r="D85" s="24">
        <f>D93+D95</f>
        <v>89581.320999999996</v>
      </c>
      <c r="E85" s="17">
        <f>D85/C85*100</f>
        <v>99.999982139136861</v>
      </c>
      <c r="F85" s="23"/>
    </row>
    <row r="86" spans="1:6" ht="16.5" customHeight="1">
      <c r="A86" s="6">
        <v>79</v>
      </c>
      <c r="B86" s="7" t="s">
        <v>12</v>
      </c>
      <c r="C86" s="23"/>
      <c r="D86" s="23"/>
      <c r="E86" s="23"/>
      <c r="F86" s="23"/>
    </row>
    <row r="87" spans="1:6" ht="15.75" customHeight="1">
      <c r="A87" s="7">
        <v>80</v>
      </c>
      <c r="B87" s="9" t="s">
        <v>18</v>
      </c>
      <c r="C87" s="22">
        <f>C93+C95</f>
        <v>89581.337</v>
      </c>
      <c r="D87" s="22">
        <f>D93+D95</f>
        <v>89581.320999999996</v>
      </c>
      <c r="E87" s="19">
        <f>D87/C87*100</f>
        <v>99.999982139136861</v>
      </c>
      <c r="F87" s="23"/>
    </row>
    <row r="88" spans="1:6" ht="15.75" customHeight="1">
      <c r="A88" s="7">
        <v>81</v>
      </c>
      <c r="B88" s="7" t="s">
        <v>16</v>
      </c>
      <c r="C88" s="24"/>
      <c r="D88" s="24"/>
      <c r="E88" s="17"/>
      <c r="F88" s="25"/>
    </row>
    <row r="89" spans="1:6" ht="15.75" customHeight="1">
      <c r="A89" s="6">
        <v>82</v>
      </c>
      <c r="B89" s="7" t="s">
        <v>10</v>
      </c>
      <c r="C89" s="24"/>
      <c r="D89" s="24"/>
      <c r="E89" s="17"/>
      <c r="F89" s="25"/>
    </row>
    <row r="90" spans="1:6" ht="15.75" customHeight="1">
      <c r="A90" s="6">
        <v>83</v>
      </c>
      <c r="B90" s="7" t="s">
        <v>11</v>
      </c>
      <c r="C90" s="24">
        <f>C93+C95</f>
        <v>89581.337</v>
      </c>
      <c r="D90" s="24">
        <f>D93+D95</f>
        <v>89581.320999999996</v>
      </c>
      <c r="E90" s="17">
        <f>D90/C90*100</f>
        <v>99.999982139136861</v>
      </c>
      <c r="F90" s="25"/>
    </row>
    <row r="91" spans="1:6" ht="15.75" customHeight="1">
      <c r="A91" s="7">
        <v>84</v>
      </c>
      <c r="B91" s="7" t="s">
        <v>12</v>
      </c>
      <c r="C91" s="24"/>
      <c r="D91" s="24"/>
      <c r="E91" s="17"/>
      <c r="F91" s="25"/>
    </row>
    <row r="92" spans="1:6" ht="50.25" customHeight="1">
      <c r="A92" s="7">
        <v>85</v>
      </c>
      <c r="B92" s="10" t="s">
        <v>52</v>
      </c>
      <c r="C92" s="18"/>
      <c r="D92" s="18"/>
      <c r="E92" s="18"/>
      <c r="F92" s="10"/>
    </row>
    <row r="93" spans="1:6">
      <c r="A93" s="6">
        <v>86</v>
      </c>
      <c r="B93" s="10" t="s">
        <v>11</v>
      </c>
      <c r="C93" s="16">
        <v>802.33699999999999</v>
      </c>
      <c r="D93" s="16">
        <v>802.33699999999999</v>
      </c>
      <c r="E93" s="17">
        <f>D93/C93*100</f>
        <v>100</v>
      </c>
      <c r="F93" s="23"/>
    </row>
    <row r="94" spans="1:6" ht="60">
      <c r="A94" s="6">
        <v>87</v>
      </c>
      <c r="B94" s="10" t="s">
        <v>53</v>
      </c>
      <c r="C94" s="18"/>
      <c r="D94" s="18"/>
      <c r="E94" s="18"/>
      <c r="F94" s="18"/>
    </row>
    <row r="95" spans="1:6">
      <c r="A95" s="7">
        <v>88</v>
      </c>
      <c r="B95" s="10" t="s">
        <v>11</v>
      </c>
      <c r="C95" s="16">
        <v>88779</v>
      </c>
      <c r="D95" s="16">
        <v>88778.983999999997</v>
      </c>
      <c r="E95" s="17">
        <f>D95/C95*100</f>
        <v>99.999981977719955</v>
      </c>
      <c r="F95" s="18"/>
    </row>
    <row r="96" spans="1:6">
      <c r="A96" s="57">
        <v>89</v>
      </c>
      <c r="B96" s="45" t="s">
        <v>23</v>
      </c>
      <c r="C96" s="46"/>
      <c r="D96" s="46"/>
      <c r="E96" s="46"/>
      <c r="F96" s="46"/>
    </row>
    <row r="97" spans="1:6">
      <c r="A97" s="58"/>
      <c r="B97" s="47"/>
      <c r="C97" s="47"/>
      <c r="D97" s="47"/>
      <c r="E97" s="47"/>
      <c r="F97" s="47"/>
    </row>
    <row r="98" spans="1:6">
      <c r="A98" s="59"/>
      <c r="B98" s="47"/>
      <c r="C98" s="47"/>
      <c r="D98" s="47"/>
      <c r="E98" s="47"/>
      <c r="F98" s="47"/>
    </row>
    <row r="99" spans="1:6">
      <c r="A99" s="18">
        <v>90</v>
      </c>
      <c r="B99" s="9" t="s">
        <v>24</v>
      </c>
      <c r="C99" s="19">
        <f>C100+C101+C102+C103</f>
        <v>11416.144</v>
      </c>
      <c r="D99" s="19">
        <f>D100+D101+D102+D103</f>
        <v>10773.526</v>
      </c>
      <c r="E99" s="19">
        <f>D99/C99*100</f>
        <v>94.370971494403008</v>
      </c>
      <c r="F99" s="18"/>
    </row>
    <row r="100" spans="1:6">
      <c r="A100" s="18">
        <v>91</v>
      </c>
      <c r="B100" s="7" t="s">
        <v>16</v>
      </c>
      <c r="C100" s="16"/>
      <c r="D100" s="16"/>
      <c r="E100" s="16"/>
      <c r="F100" s="18"/>
    </row>
    <row r="101" spans="1:6">
      <c r="A101" s="18">
        <v>92</v>
      </c>
      <c r="B101" s="7" t="s">
        <v>10</v>
      </c>
      <c r="C101" s="16"/>
      <c r="D101" s="16"/>
      <c r="E101" s="16"/>
      <c r="F101" s="18"/>
    </row>
    <row r="102" spans="1:6">
      <c r="A102" s="18">
        <v>93</v>
      </c>
      <c r="B102" s="7" t="s">
        <v>11</v>
      </c>
      <c r="C102" s="16">
        <f>C110+C112</f>
        <v>11416.144</v>
      </c>
      <c r="D102" s="16">
        <f>D110+D112</f>
        <v>10773.526</v>
      </c>
      <c r="E102" s="17">
        <f>D102/C102*100</f>
        <v>94.370971494403008</v>
      </c>
      <c r="F102" s="18"/>
    </row>
    <row r="103" spans="1:6">
      <c r="A103" s="18">
        <v>94</v>
      </c>
      <c r="B103" s="7" t="s">
        <v>12</v>
      </c>
      <c r="C103" s="16"/>
      <c r="D103" s="16"/>
      <c r="E103" s="16"/>
      <c r="F103" s="18"/>
    </row>
    <row r="104" spans="1:6">
      <c r="A104" s="18">
        <v>95</v>
      </c>
      <c r="B104" s="9" t="s">
        <v>18</v>
      </c>
      <c r="C104" s="26">
        <f>C110+C112</f>
        <v>11416.144</v>
      </c>
      <c r="D104" s="26">
        <f>D110+D112</f>
        <v>10773.526</v>
      </c>
      <c r="E104" s="19">
        <f>D104/C104*100</f>
        <v>94.370971494403008</v>
      </c>
      <c r="F104" s="18"/>
    </row>
    <row r="105" spans="1:6">
      <c r="A105" s="18">
        <v>96</v>
      </c>
      <c r="B105" s="7" t="s">
        <v>16</v>
      </c>
      <c r="C105" s="16"/>
      <c r="D105" s="16"/>
      <c r="E105" s="17"/>
      <c r="F105" s="18"/>
    </row>
    <row r="106" spans="1:6">
      <c r="A106" s="18">
        <v>97</v>
      </c>
      <c r="B106" s="7" t="s">
        <v>10</v>
      </c>
      <c r="C106" s="16"/>
      <c r="D106" s="16"/>
      <c r="E106" s="17"/>
      <c r="F106" s="18"/>
    </row>
    <row r="107" spans="1:6">
      <c r="A107" s="18">
        <v>98</v>
      </c>
      <c r="B107" s="7" t="s">
        <v>11</v>
      </c>
      <c r="C107" s="16">
        <f>C110+C112</f>
        <v>11416.144</v>
      </c>
      <c r="D107" s="16">
        <f>D110+D112</f>
        <v>10773.526</v>
      </c>
      <c r="E107" s="17">
        <f>D107/C107*100</f>
        <v>94.370971494403008</v>
      </c>
      <c r="F107" s="18"/>
    </row>
    <row r="108" spans="1:6">
      <c r="A108" s="18">
        <v>99</v>
      </c>
      <c r="B108" s="7" t="s">
        <v>12</v>
      </c>
      <c r="C108" s="16"/>
      <c r="D108" s="16"/>
      <c r="E108" s="17"/>
      <c r="F108" s="18"/>
    </row>
    <row r="109" spans="1:6" ht="90">
      <c r="A109" s="18">
        <v>100</v>
      </c>
      <c r="B109" s="10" t="s">
        <v>54</v>
      </c>
      <c r="C109" s="16"/>
      <c r="D109" s="16"/>
      <c r="E109" s="17"/>
      <c r="F109" s="10"/>
    </row>
    <row r="110" spans="1:6">
      <c r="A110" s="18">
        <v>101</v>
      </c>
      <c r="B110" s="7" t="s">
        <v>11</v>
      </c>
      <c r="C110" s="16">
        <v>3772.5509999999999</v>
      </c>
      <c r="D110" s="16">
        <v>3264.5390000000002</v>
      </c>
      <c r="E110" s="17">
        <f>D110/C110*100</f>
        <v>86.533992515939488</v>
      </c>
      <c r="F110" s="18"/>
    </row>
    <row r="111" spans="1:6" ht="45">
      <c r="A111" s="18">
        <v>102</v>
      </c>
      <c r="B111" s="10" t="s">
        <v>55</v>
      </c>
      <c r="C111" s="16"/>
      <c r="D111" s="16"/>
      <c r="E111" s="17"/>
      <c r="F111" s="18"/>
    </row>
    <row r="112" spans="1:6">
      <c r="A112" s="18">
        <v>103</v>
      </c>
      <c r="B112" s="7" t="s">
        <v>11</v>
      </c>
      <c r="C112" s="16">
        <v>7643.5929999999998</v>
      </c>
      <c r="D112" s="16">
        <v>7508.9870000000001</v>
      </c>
      <c r="E112" s="17">
        <f>D112/C112*100</f>
        <v>98.238969552669801</v>
      </c>
      <c r="F112" s="18"/>
    </row>
    <row r="113" spans="1:6">
      <c r="A113" s="18">
        <v>104</v>
      </c>
      <c r="B113" s="43" t="s">
        <v>25</v>
      </c>
      <c r="C113" s="44"/>
      <c r="D113" s="44"/>
      <c r="E113" s="44"/>
      <c r="F113" s="44"/>
    </row>
    <row r="114" spans="1:6">
      <c r="A114" s="18">
        <v>105</v>
      </c>
      <c r="B114" s="9" t="s">
        <v>26</v>
      </c>
      <c r="C114" s="19">
        <f>C119+C132</f>
        <v>382502.81900000002</v>
      </c>
      <c r="D114" s="19">
        <f>D119+D132</f>
        <v>130068.95299999999</v>
      </c>
      <c r="E114" s="19">
        <f>D114/C114*100</f>
        <v>34.004704420230688</v>
      </c>
      <c r="F114" s="18"/>
    </row>
    <row r="115" spans="1:6">
      <c r="A115" s="18">
        <v>106</v>
      </c>
      <c r="B115" s="7" t="s">
        <v>16</v>
      </c>
      <c r="C115" s="18"/>
      <c r="D115" s="18"/>
      <c r="E115" s="18"/>
      <c r="F115" s="18"/>
    </row>
    <row r="116" spans="1:6">
      <c r="A116" s="18">
        <v>107</v>
      </c>
      <c r="B116" s="7" t="s">
        <v>10</v>
      </c>
      <c r="C116" s="17">
        <f>C120</f>
        <v>297911.50300000003</v>
      </c>
      <c r="D116" s="17">
        <f>D120</f>
        <v>95314.817999999999</v>
      </c>
      <c r="E116" s="17">
        <f>D116/C116*100</f>
        <v>31.994339607625015</v>
      </c>
      <c r="F116" s="18"/>
    </row>
    <row r="117" spans="1:6">
      <c r="A117" s="18">
        <v>108</v>
      </c>
      <c r="B117" s="7" t="s">
        <v>11</v>
      </c>
      <c r="C117" s="17">
        <f>C121+C135</f>
        <v>84591.315999999992</v>
      </c>
      <c r="D117" s="17">
        <f>D121+D135</f>
        <v>34754.135000000002</v>
      </c>
      <c r="E117" s="17">
        <f>D117/C117*100</f>
        <v>41.084755082897637</v>
      </c>
      <c r="F117" s="18"/>
    </row>
    <row r="118" spans="1:6">
      <c r="A118" s="18">
        <v>109</v>
      </c>
      <c r="B118" s="7" t="s">
        <v>12</v>
      </c>
      <c r="C118" s="18"/>
      <c r="D118" s="18"/>
      <c r="E118" s="18"/>
      <c r="F118" s="18"/>
    </row>
    <row r="119" spans="1:6">
      <c r="A119" s="18">
        <v>110</v>
      </c>
      <c r="B119" s="9" t="s">
        <v>27</v>
      </c>
      <c r="C119" s="19">
        <f>C120+C121</f>
        <v>382006.71100000001</v>
      </c>
      <c r="D119" s="19">
        <f>D120+D121</f>
        <v>129572.845</v>
      </c>
      <c r="E119" s="19">
        <f>D119/C119*100</f>
        <v>33.918997040866124</v>
      </c>
      <c r="F119" s="18"/>
    </row>
    <row r="120" spans="1:6">
      <c r="A120" s="18">
        <v>111</v>
      </c>
      <c r="B120" s="11" t="s">
        <v>10</v>
      </c>
      <c r="C120" s="17">
        <f>C127+C129</f>
        <v>297911.50300000003</v>
      </c>
      <c r="D120" s="17">
        <f>D127+D129</f>
        <v>95314.817999999999</v>
      </c>
      <c r="E120" s="17">
        <f>D120/C120*100</f>
        <v>31.994339607625015</v>
      </c>
      <c r="F120" s="18"/>
    </row>
    <row r="121" spans="1:6">
      <c r="A121" s="18">
        <v>112</v>
      </c>
      <c r="B121" s="7" t="s">
        <v>11</v>
      </c>
      <c r="C121" s="17">
        <f>C123+C125+C131</f>
        <v>84095.207999999999</v>
      </c>
      <c r="D121" s="17">
        <f>D123+D125+D131</f>
        <v>34258.027000000002</v>
      </c>
      <c r="E121" s="17">
        <f>D121/C121*100</f>
        <v>40.737192777976126</v>
      </c>
      <c r="F121" s="18"/>
    </row>
    <row r="122" spans="1:6" ht="46.5" customHeight="1">
      <c r="A122" s="18">
        <v>113</v>
      </c>
      <c r="B122" s="10" t="s">
        <v>56</v>
      </c>
      <c r="C122" s="16"/>
      <c r="D122" s="16"/>
      <c r="E122" s="17"/>
      <c r="F122" s="18"/>
    </row>
    <row r="123" spans="1:6">
      <c r="A123" s="18">
        <v>114</v>
      </c>
      <c r="B123" s="7" t="s">
        <v>11</v>
      </c>
      <c r="C123" s="32">
        <v>0</v>
      </c>
      <c r="D123" s="32">
        <v>0</v>
      </c>
      <c r="E123" s="33" t="e">
        <f>D123/C123*100</f>
        <v>#DIV/0!</v>
      </c>
      <c r="F123" s="18"/>
    </row>
    <row r="124" spans="1:6" ht="30">
      <c r="A124" s="18">
        <v>115</v>
      </c>
      <c r="B124" s="10" t="s">
        <v>57</v>
      </c>
      <c r="C124" s="16"/>
      <c r="D124" s="16"/>
      <c r="E124" s="17"/>
      <c r="F124" s="18"/>
    </row>
    <row r="125" spans="1:6">
      <c r="A125" s="18">
        <v>116</v>
      </c>
      <c r="B125" s="7" t="s">
        <v>11</v>
      </c>
      <c r="C125" s="16">
        <v>0</v>
      </c>
      <c r="D125" s="16">
        <v>0</v>
      </c>
      <c r="E125" s="17">
        <v>0</v>
      </c>
      <c r="F125" s="18"/>
    </row>
    <row r="126" spans="1:6" ht="121.5" customHeight="1">
      <c r="A126" s="18">
        <v>117</v>
      </c>
      <c r="B126" s="10" t="s">
        <v>89</v>
      </c>
      <c r="C126" s="16"/>
      <c r="D126" s="16"/>
      <c r="E126" s="17"/>
      <c r="F126" s="18"/>
    </row>
    <row r="127" spans="1:6">
      <c r="A127" s="18">
        <v>118</v>
      </c>
      <c r="B127" s="7" t="s">
        <v>10</v>
      </c>
      <c r="C127" s="16">
        <v>169800.35500000001</v>
      </c>
      <c r="D127" s="16">
        <v>38560.133000000002</v>
      </c>
      <c r="E127" s="17">
        <f>D127/C127*100</f>
        <v>22.709100343164771</v>
      </c>
      <c r="F127" s="18"/>
    </row>
    <row r="128" spans="1:6" ht="77.25" customHeight="1">
      <c r="A128" s="18">
        <v>119</v>
      </c>
      <c r="B128" s="10" t="s">
        <v>90</v>
      </c>
      <c r="C128" s="16"/>
      <c r="D128" s="16"/>
      <c r="E128" s="17"/>
      <c r="F128" s="18"/>
    </row>
    <row r="129" spans="1:6">
      <c r="A129" s="18">
        <v>120</v>
      </c>
      <c r="B129" s="7" t="s">
        <v>10</v>
      </c>
      <c r="C129" s="16">
        <v>128111.148</v>
      </c>
      <c r="D129" s="16">
        <v>56754.684999999998</v>
      </c>
      <c r="E129" s="17">
        <f>D129/C129*100</f>
        <v>44.301129047723464</v>
      </c>
      <c r="F129" s="18"/>
    </row>
    <row r="130" spans="1:6" ht="77.25" customHeight="1">
      <c r="A130" s="18">
        <v>121</v>
      </c>
      <c r="B130" s="10" t="s">
        <v>90</v>
      </c>
      <c r="C130" s="16"/>
      <c r="D130" s="16"/>
      <c r="E130" s="17"/>
      <c r="F130" s="18"/>
    </row>
    <row r="131" spans="1:6">
      <c r="A131" s="18">
        <v>122</v>
      </c>
      <c r="B131" s="7" t="s">
        <v>11</v>
      </c>
      <c r="C131" s="16">
        <v>84095.207999999999</v>
      </c>
      <c r="D131" s="16">
        <v>34258.027000000002</v>
      </c>
      <c r="E131" s="17">
        <f>D131/C131*100</f>
        <v>40.737192777976126</v>
      </c>
      <c r="F131" s="18"/>
    </row>
    <row r="132" spans="1:6">
      <c r="A132" s="18">
        <v>123</v>
      </c>
      <c r="B132" s="9" t="s">
        <v>18</v>
      </c>
      <c r="C132" s="17">
        <f>C138</f>
        <v>496.108</v>
      </c>
      <c r="D132" s="17">
        <f>D138</f>
        <v>496.108</v>
      </c>
      <c r="E132" s="17">
        <f>D132/C132*100</f>
        <v>100</v>
      </c>
      <c r="F132" s="18"/>
    </row>
    <row r="133" spans="1:6">
      <c r="A133" s="18">
        <v>124</v>
      </c>
      <c r="B133" s="7" t="s">
        <v>16</v>
      </c>
      <c r="C133" s="18"/>
      <c r="D133" s="18"/>
      <c r="E133" s="18"/>
      <c r="F133" s="18"/>
    </row>
    <row r="134" spans="1:6">
      <c r="A134" s="18">
        <v>125</v>
      </c>
      <c r="B134" s="7" t="s">
        <v>10</v>
      </c>
      <c r="C134" s="18"/>
      <c r="D134" s="18"/>
      <c r="E134" s="18"/>
      <c r="F134" s="18"/>
    </row>
    <row r="135" spans="1:6">
      <c r="A135" s="18">
        <v>126</v>
      </c>
      <c r="B135" s="7" t="s">
        <v>11</v>
      </c>
      <c r="C135" s="17">
        <f>C138</f>
        <v>496.108</v>
      </c>
      <c r="D135" s="17">
        <f>D138</f>
        <v>496.108</v>
      </c>
      <c r="E135" s="17">
        <f>D135/C135*100</f>
        <v>100</v>
      </c>
      <c r="F135" s="18"/>
    </row>
    <row r="136" spans="1:6">
      <c r="A136" s="18">
        <v>127</v>
      </c>
      <c r="B136" s="7" t="s">
        <v>12</v>
      </c>
      <c r="C136" s="18"/>
      <c r="D136" s="18"/>
      <c r="E136" s="18"/>
      <c r="F136" s="18"/>
    </row>
    <row r="137" spans="1:6" ht="50.25" customHeight="1">
      <c r="A137" s="18">
        <v>128</v>
      </c>
      <c r="B137" s="10" t="s">
        <v>58</v>
      </c>
      <c r="C137" s="18"/>
      <c r="D137" s="18"/>
      <c r="E137" s="18"/>
      <c r="F137" s="10"/>
    </row>
    <row r="138" spans="1:6">
      <c r="A138" s="18">
        <v>129</v>
      </c>
      <c r="B138" s="7" t="s">
        <v>11</v>
      </c>
      <c r="C138" s="32">
        <v>496.108</v>
      </c>
      <c r="D138" s="32">
        <v>496.108</v>
      </c>
      <c r="E138" s="33">
        <f>D138/C138*100</f>
        <v>100</v>
      </c>
      <c r="F138" s="18"/>
    </row>
    <row r="139" spans="1:6">
      <c r="A139" s="18">
        <v>130</v>
      </c>
      <c r="B139" s="43" t="s">
        <v>28</v>
      </c>
      <c r="C139" s="44"/>
      <c r="D139" s="44"/>
      <c r="E139" s="44"/>
      <c r="F139" s="44"/>
    </row>
    <row r="140" spans="1:6">
      <c r="A140" s="18">
        <v>131</v>
      </c>
      <c r="B140" s="9" t="s">
        <v>29</v>
      </c>
      <c r="C140" s="19">
        <f>C141+C142+C143+C144</f>
        <v>13636.633000000002</v>
      </c>
      <c r="D140" s="19">
        <f>D141+D142+D143+D144</f>
        <v>12791.633000000002</v>
      </c>
      <c r="E140" s="19">
        <f>D140/C140*100</f>
        <v>93.8034557357377</v>
      </c>
      <c r="F140" s="18"/>
    </row>
    <row r="141" spans="1:6">
      <c r="A141" s="18">
        <v>132</v>
      </c>
      <c r="B141" s="7" t="s">
        <v>16</v>
      </c>
      <c r="C141" s="18"/>
      <c r="D141" s="18"/>
      <c r="E141" s="18"/>
      <c r="F141" s="18"/>
    </row>
    <row r="142" spans="1:6">
      <c r="A142" s="18">
        <v>133</v>
      </c>
      <c r="B142" s="7" t="s">
        <v>10</v>
      </c>
      <c r="C142" s="17">
        <v>0</v>
      </c>
      <c r="D142" s="17">
        <v>0</v>
      </c>
      <c r="E142" s="17">
        <v>0</v>
      </c>
      <c r="F142" s="18"/>
    </row>
    <row r="143" spans="1:6">
      <c r="A143" s="18">
        <v>134</v>
      </c>
      <c r="B143" s="7" t="s">
        <v>11</v>
      </c>
      <c r="C143" s="17">
        <f>C151+C153</f>
        <v>13636.633000000002</v>
      </c>
      <c r="D143" s="17">
        <f>D151+D153</f>
        <v>12791.633000000002</v>
      </c>
      <c r="E143" s="17">
        <f>D143/C143*100</f>
        <v>93.8034557357377</v>
      </c>
      <c r="F143" s="18"/>
    </row>
    <row r="144" spans="1:6">
      <c r="A144" s="18">
        <v>135</v>
      </c>
      <c r="B144" s="7" t="s">
        <v>12</v>
      </c>
      <c r="C144" s="18"/>
      <c r="D144" s="18"/>
      <c r="E144" s="18"/>
      <c r="F144" s="18"/>
    </row>
    <row r="145" spans="1:6">
      <c r="A145" s="18">
        <v>136</v>
      </c>
      <c r="B145" s="9" t="s">
        <v>18</v>
      </c>
      <c r="C145" s="19">
        <f>C151+C153</f>
        <v>13636.633000000002</v>
      </c>
      <c r="D145" s="19">
        <f>D151+D153</f>
        <v>12791.633000000002</v>
      </c>
      <c r="E145" s="19">
        <f>D145/C145*100</f>
        <v>93.8034557357377</v>
      </c>
      <c r="F145" s="18"/>
    </row>
    <row r="146" spans="1:6">
      <c r="A146" s="18">
        <v>137</v>
      </c>
      <c r="B146" s="7" t="s">
        <v>16</v>
      </c>
      <c r="C146" s="18"/>
      <c r="D146" s="18"/>
      <c r="E146" s="18"/>
      <c r="F146" s="18"/>
    </row>
    <row r="147" spans="1:6">
      <c r="A147" s="18">
        <v>138</v>
      </c>
      <c r="B147" s="7" t="s">
        <v>10</v>
      </c>
      <c r="C147" s="17">
        <f>C150+C152</f>
        <v>0</v>
      </c>
      <c r="D147" s="17">
        <f>D150+D152</f>
        <v>0</v>
      </c>
      <c r="E147" s="17">
        <v>0</v>
      </c>
      <c r="F147" s="18"/>
    </row>
    <row r="148" spans="1:6">
      <c r="A148" s="18">
        <v>139</v>
      </c>
      <c r="B148" s="7" t="s">
        <v>11</v>
      </c>
      <c r="C148" s="17">
        <f>C151+C153</f>
        <v>13636.633000000002</v>
      </c>
      <c r="D148" s="17">
        <f>D151+D153</f>
        <v>12791.633000000002</v>
      </c>
      <c r="E148" s="17">
        <f>D148/C148*100</f>
        <v>93.8034557357377</v>
      </c>
      <c r="F148" s="18"/>
    </row>
    <row r="149" spans="1:6">
      <c r="A149" s="18">
        <v>140</v>
      </c>
      <c r="B149" s="7" t="s">
        <v>12</v>
      </c>
      <c r="C149" s="18"/>
      <c r="D149" s="18"/>
      <c r="E149" s="18"/>
      <c r="F149" s="18"/>
    </row>
    <row r="150" spans="1:6" ht="90">
      <c r="A150" s="18">
        <v>141</v>
      </c>
      <c r="B150" s="10" t="s">
        <v>59</v>
      </c>
      <c r="C150" s="18"/>
      <c r="D150" s="18"/>
      <c r="E150" s="18"/>
      <c r="F150" s="10"/>
    </row>
    <row r="151" spans="1:6">
      <c r="A151" s="18">
        <v>142</v>
      </c>
      <c r="B151" s="7" t="s">
        <v>11</v>
      </c>
      <c r="C151" s="16">
        <v>5880.18</v>
      </c>
      <c r="D151" s="16">
        <v>5035.18</v>
      </c>
      <c r="E151" s="17">
        <f>D151/C151*100</f>
        <v>85.629691608080023</v>
      </c>
      <c r="F151" s="18"/>
    </row>
    <row r="152" spans="1:6" ht="60">
      <c r="A152" s="18">
        <v>143</v>
      </c>
      <c r="B152" s="10" t="s">
        <v>60</v>
      </c>
      <c r="C152" s="18"/>
      <c r="D152" s="18"/>
      <c r="E152" s="18"/>
      <c r="F152" s="18"/>
    </row>
    <row r="153" spans="1:6">
      <c r="A153" s="18">
        <v>144</v>
      </c>
      <c r="B153" s="7" t="s">
        <v>11</v>
      </c>
      <c r="C153" s="16">
        <v>7756.4530000000004</v>
      </c>
      <c r="D153" s="16">
        <v>7756.4530000000004</v>
      </c>
      <c r="E153" s="17">
        <f>D153/C153*100</f>
        <v>100</v>
      </c>
      <c r="F153" s="18"/>
    </row>
    <row r="154" spans="1:6" ht="28.5" customHeight="1">
      <c r="A154" s="18">
        <v>145</v>
      </c>
      <c r="B154" s="40" t="s">
        <v>30</v>
      </c>
      <c r="C154" s="41"/>
      <c r="D154" s="41"/>
      <c r="E154" s="41"/>
      <c r="F154" s="42"/>
    </row>
    <row r="155" spans="1:6">
      <c r="A155" s="18">
        <v>146</v>
      </c>
      <c r="B155" s="9" t="s">
        <v>31</v>
      </c>
      <c r="C155" s="19">
        <f>C156+C157+C158+C159</f>
        <v>60817.39</v>
      </c>
      <c r="D155" s="19">
        <f t="shared" ref="D155" si="1">D156+D157+D158+D159</f>
        <v>59670.837</v>
      </c>
      <c r="E155" s="19">
        <f t="shared" ref="E155:E158" si="2">D155/C155*100</f>
        <v>98.114761254963426</v>
      </c>
      <c r="F155" s="18"/>
    </row>
    <row r="156" spans="1:6">
      <c r="A156" s="18">
        <v>147</v>
      </c>
      <c r="B156" s="7" t="s">
        <v>16</v>
      </c>
      <c r="C156" s="17">
        <f>C161</f>
        <v>0</v>
      </c>
      <c r="D156" s="17">
        <f>D161</f>
        <v>0</v>
      </c>
      <c r="E156" s="17">
        <v>0</v>
      </c>
      <c r="F156" s="18"/>
    </row>
    <row r="157" spans="1:6">
      <c r="A157" s="18">
        <v>148</v>
      </c>
      <c r="B157" s="7" t="s">
        <v>10</v>
      </c>
      <c r="C157" s="17">
        <f>C162</f>
        <v>0</v>
      </c>
      <c r="D157" s="17">
        <f>D162</f>
        <v>0</v>
      </c>
      <c r="E157" s="17">
        <v>0</v>
      </c>
      <c r="F157" s="18"/>
    </row>
    <row r="158" spans="1:6">
      <c r="A158" s="18">
        <v>149</v>
      </c>
      <c r="B158" s="7" t="s">
        <v>11</v>
      </c>
      <c r="C158" s="17">
        <f>C171+C163</f>
        <v>60817.39</v>
      </c>
      <c r="D158" s="17">
        <f>D171+D163</f>
        <v>59670.837</v>
      </c>
      <c r="E158" s="17">
        <f t="shared" si="2"/>
        <v>98.114761254963426</v>
      </c>
      <c r="F158" s="18"/>
    </row>
    <row r="159" spans="1:6">
      <c r="A159" s="18">
        <v>150</v>
      </c>
      <c r="B159" s="7" t="s">
        <v>12</v>
      </c>
      <c r="C159" s="18"/>
      <c r="D159" s="18"/>
      <c r="E159" s="18"/>
      <c r="F159" s="18"/>
    </row>
    <row r="160" spans="1:6">
      <c r="A160" s="18">
        <v>151</v>
      </c>
      <c r="B160" s="9" t="s">
        <v>27</v>
      </c>
      <c r="C160" s="27">
        <f>C161+C162+C163</f>
        <v>24737.148000000001</v>
      </c>
      <c r="D160" s="27">
        <f>D161+D162+D163</f>
        <v>23733.718000000001</v>
      </c>
      <c r="E160" s="19">
        <f t="shared" ref="E160:E165" si="3">D160/C160*100</f>
        <v>95.943631011950131</v>
      </c>
      <c r="F160" s="18"/>
    </row>
    <row r="161" spans="1:6">
      <c r="A161" s="18">
        <v>152</v>
      </c>
      <c r="B161" s="7" t="s">
        <v>16</v>
      </c>
      <c r="C161" s="18">
        <v>0</v>
      </c>
      <c r="D161" s="18">
        <v>0</v>
      </c>
      <c r="E161" s="17">
        <v>0</v>
      </c>
      <c r="F161" s="18"/>
    </row>
    <row r="162" spans="1:6">
      <c r="A162" s="18">
        <v>153</v>
      </c>
      <c r="B162" s="11" t="s">
        <v>10</v>
      </c>
      <c r="C162" s="18">
        <v>0</v>
      </c>
      <c r="D162" s="18">
        <v>0</v>
      </c>
      <c r="E162" s="17">
        <v>0</v>
      </c>
      <c r="F162" s="18"/>
    </row>
    <row r="163" spans="1:6">
      <c r="A163" s="18">
        <v>154</v>
      </c>
      <c r="B163" s="7" t="s">
        <v>11</v>
      </c>
      <c r="C163" s="17">
        <f>C165+C167</f>
        <v>24737.148000000001</v>
      </c>
      <c r="D163" s="17">
        <f>D165+D167</f>
        <v>23733.718000000001</v>
      </c>
      <c r="E163" s="17">
        <f t="shared" si="3"/>
        <v>95.943631011950131</v>
      </c>
      <c r="F163" s="18"/>
    </row>
    <row r="164" spans="1:6" ht="30">
      <c r="A164" s="18">
        <v>155</v>
      </c>
      <c r="B164" s="10" t="s">
        <v>61</v>
      </c>
      <c r="C164" s="18"/>
      <c r="D164" s="18"/>
      <c r="E164" s="18"/>
      <c r="F164" s="18"/>
    </row>
    <row r="165" spans="1:6">
      <c r="A165" s="18">
        <v>156</v>
      </c>
      <c r="B165" s="7" t="s">
        <v>11</v>
      </c>
      <c r="C165" s="33">
        <v>73.590999999999994</v>
      </c>
      <c r="D165" s="33">
        <v>73.590999999999994</v>
      </c>
      <c r="E165" s="17">
        <f t="shared" si="3"/>
        <v>100</v>
      </c>
      <c r="F165" s="18"/>
    </row>
    <row r="166" spans="1:6" ht="30">
      <c r="A166" s="18">
        <v>157</v>
      </c>
      <c r="B166" s="14" t="s">
        <v>62</v>
      </c>
      <c r="C166" s="16"/>
      <c r="D166" s="16"/>
      <c r="E166" s="17"/>
      <c r="F166" s="10"/>
    </row>
    <row r="167" spans="1:6">
      <c r="A167" s="18">
        <v>158</v>
      </c>
      <c r="B167" s="7" t="s">
        <v>11</v>
      </c>
      <c r="C167" s="16">
        <v>24663.557000000001</v>
      </c>
      <c r="D167" s="16">
        <v>23660.127</v>
      </c>
      <c r="E167" s="17">
        <f>D167/C167*100</f>
        <v>95.931527638126155</v>
      </c>
      <c r="F167" s="18"/>
    </row>
    <row r="168" spans="1:6">
      <c r="A168" s="18">
        <v>159</v>
      </c>
      <c r="B168" s="9" t="s">
        <v>18</v>
      </c>
      <c r="C168" s="19">
        <f>C174+C176+C178+C180+C182+C184</f>
        <v>36080.241999999998</v>
      </c>
      <c r="D168" s="19">
        <f>D174+D176+D178+D180+D182+D184</f>
        <v>35937.118999999999</v>
      </c>
      <c r="E168" s="19">
        <f>D168/C168*100</f>
        <v>99.603320288151068</v>
      </c>
      <c r="F168" s="18"/>
    </row>
    <row r="169" spans="1:6">
      <c r="A169" s="18">
        <v>160</v>
      </c>
      <c r="B169" s="7" t="s">
        <v>16</v>
      </c>
      <c r="C169" s="17">
        <v>0</v>
      </c>
      <c r="D169" s="17">
        <v>0</v>
      </c>
      <c r="E169" s="17">
        <v>0</v>
      </c>
      <c r="F169" s="18"/>
    </row>
    <row r="170" spans="1:6">
      <c r="A170" s="18">
        <v>161</v>
      </c>
      <c r="B170" s="7" t="s">
        <v>10</v>
      </c>
      <c r="C170" s="17">
        <v>0</v>
      </c>
      <c r="D170" s="17">
        <v>0</v>
      </c>
      <c r="E170" s="17">
        <v>0</v>
      </c>
      <c r="F170" s="18"/>
    </row>
    <row r="171" spans="1:6">
      <c r="A171" s="18">
        <v>162</v>
      </c>
      <c r="B171" s="7" t="s">
        <v>11</v>
      </c>
      <c r="C171" s="17">
        <f>C174+C176+C178+C180+C182+C184</f>
        <v>36080.241999999998</v>
      </c>
      <c r="D171" s="17">
        <f>D174+D176+D178+D180+D182+D184</f>
        <v>35937.118999999999</v>
      </c>
      <c r="E171" s="17">
        <f>D171/C171*100</f>
        <v>99.603320288151068</v>
      </c>
      <c r="F171" s="18"/>
    </row>
    <row r="172" spans="1:6">
      <c r="A172" s="18">
        <v>163</v>
      </c>
      <c r="B172" s="7" t="s">
        <v>12</v>
      </c>
      <c r="C172" s="18"/>
      <c r="D172" s="18"/>
      <c r="E172" s="18"/>
      <c r="F172" s="18"/>
    </row>
    <row r="173" spans="1:6" ht="45">
      <c r="A173" s="18">
        <v>164</v>
      </c>
      <c r="B173" s="10" t="s">
        <v>63</v>
      </c>
      <c r="C173" s="18"/>
      <c r="D173" s="18"/>
      <c r="E173" s="18"/>
      <c r="F173" s="10"/>
    </row>
    <row r="174" spans="1:6">
      <c r="A174" s="18">
        <v>165</v>
      </c>
      <c r="B174" s="7" t="s">
        <v>11</v>
      </c>
      <c r="C174" s="16">
        <v>29146.594000000001</v>
      </c>
      <c r="D174" s="16">
        <v>29146.594000000001</v>
      </c>
      <c r="E174" s="17">
        <f>D174/C174*100</f>
        <v>100</v>
      </c>
      <c r="F174" s="18"/>
    </row>
    <row r="175" spans="1:6" ht="30">
      <c r="A175" s="18">
        <v>166</v>
      </c>
      <c r="B175" s="10" t="s">
        <v>61</v>
      </c>
      <c r="C175" s="18"/>
      <c r="D175" s="18"/>
      <c r="E175" s="18"/>
      <c r="F175" s="10"/>
    </row>
    <row r="176" spans="1:6">
      <c r="A176" s="18">
        <v>167</v>
      </c>
      <c r="B176" s="7" t="s">
        <v>11</v>
      </c>
      <c r="C176" s="32">
        <v>49.328000000000003</v>
      </c>
      <c r="D176" s="32">
        <v>49.328000000000003</v>
      </c>
      <c r="E176" s="17">
        <v>0</v>
      </c>
      <c r="F176" s="18"/>
    </row>
    <row r="177" spans="1:6" ht="45">
      <c r="A177" s="18">
        <v>168</v>
      </c>
      <c r="B177" s="10" t="s">
        <v>64</v>
      </c>
      <c r="C177" s="18"/>
      <c r="D177" s="18"/>
      <c r="E177" s="18"/>
      <c r="F177" s="10"/>
    </row>
    <row r="178" spans="1:6">
      <c r="A178" s="18">
        <v>169</v>
      </c>
      <c r="B178" s="7" t="s">
        <v>11</v>
      </c>
      <c r="C178" s="16">
        <v>0</v>
      </c>
      <c r="D178" s="16">
        <v>0</v>
      </c>
      <c r="E178" s="17">
        <v>0</v>
      </c>
      <c r="F178" s="18"/>
    </row>
    <row r="179" spans="1:6" ht="45">
      <c r="A179" s="18">
        <v>170</v>
      </c>
      <c r="B179" s="10" t="s">
        <v>65</v>
      </c>
      <c r="C179" s="18"/>
      <c r="D179" s="18"/>
      <c r="E179" s="18"/>
      <c r="F179" s="10"/>
    </row>
    <row r="180" spans="1:6">
      <c r="A180" s="18">
        <v>171</v>
      </c>
      <c r="B180" s="7" t="s">
        <v>11</v>
      </c>
      <c r="C180" s="16">
        <v>428</v>
      </c>
      <c r="D180" s="16">
        <v>284.87700000000001</v>
      </c>
      <c r="E180" s="17">
        <f>D180/C180*100</f>
        <v>66.560046728971969</v>
      </c>
      <c r="F180" s="18"/>
    </row>
    <row r="181" spans="1:6" ht="30">
      <c r="A181" s="18">
        <v>172</v>
      </c>
      <c r="B181" s="10" t="s">
        <v>66</v>
      </c>
      <c r="C181" s="18"/>
      <c r="D181" s="18"/>
      <c r="E181" s="18"/>
      <c r="F181" s="10"/>
    </row>
    <row r="182" spans="1:6">
      <c r="A182" s="18">
        <v>173</v>
      </c>
      <c r="B182" s="7" t="s">
        <v>11</v>
      </c>
      <c r="C182" s="16">
        <v>179.53200000000001</v>
      </c>
      <c r="D182" s="16">
        <v>179.53200000000001</v>
      </c>
      <c r="E182" s="17">
        <f>D182/C182*100</f>
        <v>100</v>
      </c>
      <c r="F182" s="18"/>
    </row>
    <row r="183" spans="1:6" ht="45">
      <c r="A183" s="18">
        <v>174</v>
      </c>
      <c r="B183" s="14" t="s">
        <v>67</v>
      </c>
      <c r="C183" s="16"/>
      <c r="D183" s="16"/>
      <c r="E183" s="17"/>
      <c r="F183" s="18"/>
    </row>
    <row r="184" spans="1:6">
      <c r="A184" s="18">
        <v>175</v>
      </c>
      <c r="B184" s="7" t="s">
        <v>11</v>
      </c>
      <c r="C184" s="16">
        <v>6276.7879999999996</v>
      </c>
      <c r="D184" s="16">
        <v>6276.7879999999996</v>
      </c>
      <c r="E184" s="17">
        <f>D184/C184*100</f>
        <v>100</v>
      </c>
      <c r="F184" s="18"/>
    </row>
    <row r="185" spans="1:6" ht="17.25" customHeight="1">
      <c r="A185" s="18">
        <v>176</v>
      </c>
      <c r="B185" s="40" t="s">
        <v>32</v>
      </c>
      <c r="C185" s="41"/>
      <c r="D185" s="41"/>
      <c r="E185" s="41"/>
      <c r="F185" s="42"/>
    </row>
    <row r="186" spans="1:6">
      <c r="A186" s="18">
        <v>177</v>
      </c>
      <c r="B186" s="9" t="s">
        <v>33</v>
      </c>
      <c r="C186" s="19">
        <f>C187+C188+C189+C190</f>
        <v>235244.37599999999</v>
      </c>
      <c r="D186" s="19">
        <f>D187+D188+D189+D190</f>
        <v>233701.58499999996</v>
      </c>
      <c r="E186" s="19">
        <f>D186/C186*100</f>
        <v>99.344175182321877</v>
      </c>
      <c r="F186" s="18"/>
    </row>
    <row r="187" spans="1:6">
      <c r="A187" s="18">
        <v>178</v>
      </c>
      <c r="B187" s="7" t="s">
        <v>16</v>
      </c>
      <c r="C187" s="18"/>
      <c r="D187" s="18"/>
      <c r="E187" s="18"/>
      <c r="F187" s="18"/>
    </row>
    <row r="188" spans="1:6">
      <c r="A188" s="18">
        <v>179</v>
      </c>
      <c r="B188" s="7" t="s">
        <v>10</v>
      </c>
      <c r="C188" s="17">
        <f>C193</f>
        <v>78711.600000000006</v>
      </c>
      <c r="D188" s="17">
        <f>D193</f>
        <v>78614.7</v>
      </c>
      <c r="E188" s="17">
        <f>D188/C188*100</f>
        <v>99.876892351317963</v>
      </c>
      <c r="F188" s="18"/>
    </row>
    <row r="189" spans="1:6">
      <c r="A189" s="18">
        <v>180</v>
      </c>
      <c r="B189" s="7" t="s">
        <v>11</v>
      </c>
      <c r="C189" s="17">
        <f>C194</f>
        <v>156532.77599999998</v>
      </c>
      <c r="D189" s="17">
        <f>D194</f>
        <v>155086.88499999998</v>
      </c>
      <c r="E189" s="17">
        <f>D189/C189*100</f>
        <v>99.076301438620106</v>
      </c>
      <c r="F189" s="18"/>
    </row>
    <row r="190" spans="1:6">
      <c r="A190" s="18">
        <v>181</v>
      </c>
      <c r="B190" s="7" t="s">
        <v>12</v>
      </c>
      <c r="C190" s="18"/>
      <c r="D190" s="18"/>
      <c r="E190" s="18"/>
      <c r="F190" s="18"/>
    </row>
    <row r="191" spans="1:6">
      <c r="A191" s="18">
        <v>182</v>
      </c>
      <c r="B191" s="9" t="s">
        <v>18</v>
      </c>
      <c r="C191" s="19">
        <f>C197+C199+C204+C206+C208+C201+C210+C202</f>
        <v>235244.37599999999</v>
      </c>
      <c r="D191" s="19">
        <f>D197+D199+D204+D206+D208+D201+D210+D202</f>
        <v>233701.58499999999</v>
      </c>
      <c r="E191" s="19">
        <f>D191/C191*100</f>
        <v>99.344175182321891</v>
      </c>
      <c r="F191" s="18"/>
    </row>
    <row r="192" spans="1:6">
      <c r="A192" s="18">
        <v>183</v>
      </c>
      <c r="B192" s="7" t="s">
        <v>16</v>
      </c>
      <c r="C192" s="18"/>
      <c r="D192" s="18"/>
      <c r="E192" s="18"/>
      <c r="F192" s="18"/>
    </row>
    <row r="193" spans="1:6">
      <c r="A193" s="18">
        <v>184</v>
      </c>
      <c r="B193" s="7" t="s">
        <v>10</v>
      </c>
      <c r="C193" s="17">
        <f>C201+C210</f>
        <v>78711.600000000006</v>
      </c>
      <c r="D193" s="17">
        <f>D201+D210</f>
        <v>78614.7</v>
      </c>
      <c r="E193" s="17">
        <f>D193/C193*100</f>
        <v>99.876892351317963</v>
      </c>
      <c r="F193" s="18"/>
    </row>
    <row r="194" spans="1:6">
      <c r="A194" s="18">
        <v>185</v>
      </c>
      <c r="B194" s="7" t="s">
        <v>11</v>
      </c>
      <c r="C194" s="17">
        <f>C197+C199+C204+C206+C208+C202</f>
        <v>156532.77599999998</v>
      </c>
      <c r="D194" s="17">
        <f>D197+D199+D204+D206+D208+D202</f>
        <v>155086.88499999998</v>
      </c>
      <c r="E194" s="17">
        <f>D194/C194*100</f>
        <v>99.076301438620106</v>
      </c>
      <c r="F194" s="18"/>
    </row>
    <row r="195" spans="1:6">
      <c r="A195" s="18">
        <v>186</v>
      </c>
      <c r="B195" s="7" t="s">
        <v>12</v>
      </c>
      <c r="C195" s="18"/>
      <c r="D195" s="18"/>
      <c r="E195" s="18"/>
      <c r="F195" s="18"/>
    </row>
    <row r="196" spans="1:6" ht="60">
      <c r="A196" s="18">
        <v>187</v>
      </c>
      <c r="B196" s="10" t="s">
        <v>102</v>
      </c>
      <c r="C196" s="18"/>
      <c r="D196" s="18"/>
      <c r="E196" s="18"/>
      <c r="F196" s="10"/>
    </row>
    <row r="197" spans="1:6">
      <c r="A197" s="18">
        <v>188</v>
      </c>
      <c r="B197" s="7" t="s">
        <v>11</v>
      </c>
      <c r="C197" s="16">
        <v>1548.9939999999999</v>
      </c>
      <c r="D197" s="16">
        <v>1548.9939999999999</v>
      </c>
      <c r="E197" s="17">
        <f>D197/C197*100</f>
        <v>100</v>
      </c>
      <c r="F197" s="18"/>
    </row>
    <row r="198" spans="1:6" ht="51.75" customHeight="1">
      <c r="A198" s="18">
        <v>189</v>
      </c>
      <c r="B198" s="10" t="s">
        <v>103</v>
      </c>
      <c r="C198" s="18"/>
      <c r="D198" s="18"/>
      <c r="E198" s="18"/>
      <c r="F198" s="10"/>
    </row>
    <row r="199" spans="1:6">
      <c r="A199" s="18">
        <v>190</v>
      </c>
      <c r="B199" s="7" t="s">
        <v>11</v>
      </c>
      <c r="C199" s="16">
        <v>82913.123999999996</v>
      </c>
      <c r="D199" s="16">
        <v>82913.123999999996</v>
      </c>
      <c r="E199" s="17">
        <f>D199/C199*100</f>
        <v>100</v>
      </c>
      <c r="F199" s="18"/>
    </row>
    <row r="200" spans="1:6" ht="51.75" customHeight="1">
      <c r="A200" s="18">
        <v>191</v>
      </c>
      <c r="B200" s="10" t="s">
        <v>104</v>
      </c>
      <c r="C200" s="16"/>
      <c r="D200" s="16"/>
      <c r="E200" s="17"/>
      <c r="F200" s="10"/>
    </row>
    <row r="201" spans="1:6">
      <c r="A201" s="18">
        <v>192</v>
      </c>
      <c r="B201" s="7" t="s">
        <v>10</v>
      </c>
      <c r="C201" s="16">
        <v>77000</v>
      </c>
      <c r="D201" s="16">
        <v>77000</v>
      </c>
      <c r="E201" s="17">
        <f>D201/C201*100</f>
        <v>100</v>
      </c>
      <c r="F201" s="18"/>
    </row>
    <row r="202" spans="1:6">
      <c r="A202" s="18">
        <v>193</v>
      </c>
      <c r="B202" s="7" t="s">
        <v>11</v>
      </c>
      <c r="C202" s="16">
        <v>4883.6940000000004</v>
      </c>
      <c r="D202" s="16">
        <v>4883.6940000000004</v>
      </c>
      <c r="E202" s="17">
        <f>D202/C202*100</f>
        <v>100</v>
      </c>
      <c r="F202" s="18"/>
    </row>
    <row r="203" spans="1:6" ht="45">
      <c r="A203" s="18">
        <v>194</v>
      </c>
      <c r="B203" s="10" t="s">
        <v>105</v>
      </c>
      <c r="C203" s="18"/>
      <c r="D203" s="18"/>
      <c r="E203" s="18"/>
      <c r="F203" s="10"/>
    </row>
    <row r="204" spans="1:6">
      <c r="A204" s="18">
        <v>195</v>
      </c>
      <c r="B204" s="7" t="s">
        <v>11</v>
      </c>
      <c r="C204" s="16">
        <v>25262.330999999998</v>
      </c>
      <c r="D204" s="16">
        <v>25262.330999999998</v>
      </c>
      <c r="E204" s="17">
        <f>D204/C204*100</f>
        <v>100</v>
      </c>
      <c r="F204" s="18"/>
    </row>
    <row r="205" spans="1:6" ht="30">
      <c r="A205" s="18">
        <v>196</v>
      </c>
      <c r="B205" s="10" t="s">
        <v>106</v>
      </c>
      <c r="C205" s="18"/>
      <c r="D205" s="18"/>
      <c r="E205" s="18"/>
      <c r="F205" s="10"/>
    </row>
    <row r="206" spans="1:6">
      <c r="A206" s="18">
        <v>197</v>
      </c>
      <c r="B206" s="7" t="s">
        <v>11</v>
      </c>
      <c r="C206" s="16">
        <v>15241.462</v>
      </c>
      <c r="D206" s="16">
        <v>14064.931</v>
      </c>
      <c r="E206" s="17">
        <f>D206/C206*100</f>
        <v>92.280720838985147</v>
      </c>
      <c r="F206" s="18"/>
    </row>
    <row r="207" spans="1:6" ht="45">
      <c r="A207" s="18">
        <v>198</v>
      </c>
      <c r="B207" s="10" t="s">
        <v>107</v>
      </c>
      <c r="C207" s="18"/>
      <c r="D207" s="18"/>
      <c r="E207" s="18"/>
      <c r="F207" s="10"/>
    </row>
    <row r="208" spans="1:6">
      <c r="A208" s="18">
        <v>199</v>
      </c>
      <c r="B208" s="7" t="s">
        <v>11</v>
      </c>
      <c r="C208" s="16">
        <v>26683.170999999998</v>
      </c>
      <c r="D208" s="16">
        <v>26413.811000000002</v>
      </c>
      <c r="E208" s="17">
        <f>D208/C208*100</f>
        <v>98.990524776834064</v>
      </c>
      <c r="F208" s="18"/>
    </row>
    <row r="209" spans="1:6" ht="60">
      <c r="A209" s="18">
        <v>200</v>
      </c>
      <c r="B209" s="10" t="s">
        <v>108</v>
      </c>
      <c r="C209" s="16"/>
      <c r="D209" s="16"/>
      <c r="E209" s="17"/>
      <c r="F209" s="18"/>
    </row>
    <row r="210" spans="1:6">
      <c r="A210" s="18">
        <v>201</v>
      </c>
      <c r="B210" s="7" t="s">
        <v>10</v>
      </c>
      <c r="C210" s="16">
        <v>1711.6</v>
      </c>
      <c r="D210" s="16">
        <v>1614.7</v>
      </c>
      <c r="E210" s="17">
        <f>D210/C210*100</f>
        <v>94.33863052114981</v>
      </c>
      <c r="F210" s="18"/>
    </row>
    <row r="211" spans="1:6" ht="42" customHeight="1">
      <c r="A211" s="18">
        <v>202</v>
      </c>
      <c r="B211" s="40" t="s">
        <v>34</v>
      </c>
      <c r="C211" s="41"/>
      <c r="D211" s="41"/>
      <c r="E211" s="41"/>
      <c r="F211" s="42"/>
    </row>
    <row r="212" spans="1:6">
      <c r="A212" s="18">
        <v>203</v>
      </c>
      <c r="B212" s="9" t="s">
        <v>35</v>
      </c>
      <c r="C212" s="19">
        <f>C213+C214+C215+C216</f>
        <v>82834.981</v>
      </c>
      <c r="D212" s="19">
        <f>D213+D214+D215+D216</f>
        <v>81030.306999999986</v>
      </c>
      <c r="E212" s="19">
        <f>D212/C212*100</f>
        <v>97.821362450725971</v>
      </c>
      <c r="F212" s="18"/>
    </row>
    <row r="213" spans="1:6">
      <c r="A213" s="18">
        <v>204</v>
      </c>
      <c r="B213" s="7" t="s">
        <v>16</v>
      </c>
      <c r="C213" s="18"/>
      <c r="D213" s="18"/>
      <c r="E213" s="18"/>
      <c r="F213" s="18"/>
    </row>
    <row r="214" spans="1:6">
      <c r="A214" s="18">
        <v>205</v>
      </c>
      <c r="B214" s="7" t="s">
        <v>10</v>
      </c>
      <c r="C214" s="17">
        <f>C219</f>
        <v>325</v>
      </c>
      <c r="D214" s="17">
        <f>D219</f>
        <v>325</v>
      </c>
      <c r="E214" s="17">
        <f>D214/C214*100</f>
        <v>100</v>
      </c>
      <c r="F214" s="18"/>
    </row>
    <row r="215" spans="1:6">
      <c r="A215" s="18">
        <v>206</v>
      </c>
      <c r="B215" s="7" t="s">
        <v>11</v>
      </c>
      <c r="C215" s="17">
        <f>C220</f>
        <v>82509.981</v>
      </c>
      <c r="D215" s="17">
        <f>D220</f>
        <v>80705.306999999986</v>
      </c>
      <c r="E215" s="17">
        <f>D215/C215*100</f>
        <v>97.812780977370466</v>
      </c>
      <c r="F215" s="18"/>
    </row>
    <row r="216" spans="1:6">
      <c r="A216" s="18">
        <v>207</v>
      </c>
      <c r="B216" s="7" t="s">
        <v>12</v>
      </c>
      <c r="C216" s="18"/>
      <c r="D216" s="18"/>
      <c r="E216" s="18"/>
      <c r="F216" s="18"/>
    </row>
    <row r="217" spans="1:6">
      <c r="A217" s="18">
        <v>208</v>
      </c>
      <c r="B217" s="9" t="s">
        <v>18</v>
      </c>
      <c r="C217" s="19">
        <f>C223+C225+C227+C229+C231</f>
        <v>82834.981</v>
      </c>
      <c r="D217" s="19">
        <f>D223+D225+D227+D229+D231</f>
        <v>81030.306999999986</v>
      </c>
      <c r="E217" s="19">
        <f>D217/C217*100</f>
        <v>97.821362450725971</v>
      </c>
      <c r="F217" s="18"/>
    </row>
    <row r="218" spans="1:6">
      <c r="A218" s="18">
        <v>209</v>
      </c>
      <c r="B218" s="7" t="s">
        <v>16</v>
      </c>
      <c r="C218" s="18"/>
      <c r="D218" s="18"/>
      <c r="E218" s="18"/>
      <c r="F218" s="18"/>
    </row>
    <row r="219" spans="1:6">
      <c r="A219" s="18">
        <v>210</v>
      </c>
      <c r="B219" s="7" t="s">
        <v>10</v>
      </c>
      <c r="C219" s="17">
        <f>C231</f>
        <v>325</v>
      </c>
      <c r="D219" s="17">
        <f>D231</f>
        <v>325</v>
      </c>
      <c r="E219" s="17">
        <f>D219/C219*100</f>
        <v>100</v>
      </c>
      <c r="F219" s="18"/>
    </row>
    <row r="220" spans="1:6">
      <c r="A220" s="18">
        <v>211</v>
      </c>
      <c r="B220" s="7" t="s">
        <v>11</v>
      </c>
      <c r="C220" s="17">
        <f>C223+C225+C227+C229</f>
        <v>82509.981</v>
      </c>
      <c r="D220" s="17">
        <f>D223+D225+D227+D229</f>
        <v>80705.306999999986</v>
      </c>
      <c r="E220" s="17">
        <f>D220/C220*100</f>
        <v>97.812780977370466</v>
      </c>
      <c r="F220" s="18"/>
    </row>
    <row r="221" spans="1:6">
      <c r="A221" s="18">
        <v>212</v>
      </c>
      <c r="B221" s="7" t="s">
        <v>12</v>
      </c>
      <c r="C221" s="18"/>
      <c r="D221" s="18"/>
      <c r="E221" s="18"/>
      <c r="F221" s="18"/>
    </row>
    <row r="222" spans="1:6" ht="30">
      <c r="A222" s="18">
        <v>213</v>
      </c>
      <c r="B222" s="10" t="s">
        <v>68</v>
      </c>
      <c r="C222" s="18"/>
      <c r="D222" s="18"/>
      <c r="E222" s="18"/>
      <c r="F222" s="18"/>
    </row>
    <row r="223" spans="1:6">
      <c r="A223" s="18">
        <v>214</v>
      </c>
      <c r="B223" s="7" t="s">
        <v>11</v>
      </c>
      <c r="C223" s="16">
        <v>1322.471</v>
      </c>
      <c r="D223" s="16">
        <v>1320.7339999999999</v>
      </c>
      <c r="E223" s="17">
        <f>D223/C223*100</f>
        <v>99.868654964834761</v>
      </c>
      <c r="F223" s="18"/>
    </row>
    <row r="224" spans="1:6" ht="45">
      <c r="A224" s="18">
        <v>215</v>
      </c>
      <c r="B224" s="10" t="s">
        <v>69</v>
      </c>
      <c r="C224" s="18"/>
      <c r="D224" s="18"/>
      <c r="E224" s="18"/>
      <c r="F224" s="18"/>
    </row>
    <row r="225" spans="1:6">
      <c r="A225" s="18">
        <v>216</v>
      </c>
      <c r="B225" s="7" t="s">
        <v>11</v>
      </c>
      <c r="C225" s="16">
        <v>46143.41</v>
      </c>
      <c r="D225" s="16">
        <v>44902.728999999999</v>
      </c>
      <c r="E225" s="17">
        <f>D225/C225*100</f>
        <v>97.31124986211465</v>
      </c>
      <c r="F225" s="18"/>
    </row>
    <row r="226" spans="1:6" ht="60">
      <c r="A226" s="18">
        <v>217</v>
      </c>
      <c r="B226" s="10" t="s">
        <v>70</v>
      </c>
      <c r="C226" s="18"/>
      <c r="D226" s="18"/>
      <c r="E226" s="18"/>
      <c r="F226" s="18"/>
    </row>
    <row r="227" spans="1:6">
      <c r="A227" s="18">
        <v>218</v>
      </c>
      <c r="B227" s="7" t="s">
        <v>11</v>
      </c>
      <c r="C227" s="16">
        <v>34544.1</v>
      </c>
      <c r="D227" s="16">
        <v>33997.735999999997</v>
      </c>
      <c r="E227" s="17">
        <f>D227/C227*100</f>
        <v>98.418357982984062</v>
      </c>
      <c r="F227" s="18"/>
    </row>
    <row r="228" spans="1:6" ht="30">
      <c r="A228" s="18">
        <v>219</v>
      </c>
      <c r="B228" s="10" t="s">
        <v>71</v>
      </c>
      <c r="C228" s="18"/>
      <c r="D228" s="18"/>
      <c r="E228" s="18"/>
      <c r="F228" s="10"/>
    </row>
    <row r="229" spans="1:6">
      <c r="A229" s="18">
        <v>220</v>
      </c>
      <c r="B229" s="7" t="s">
        <v>11</v>
      </c>
      <c r="C229" s="16">
        <v>500</v>
      </c>
      <c r="D229" s="16">
        <v>484.108</v>
      </c>
      <c r="E229" s="17">
        <f>D229/C229*100</f>
        <v>96.821599999999989</v>
      </c>
      <c r="F229" s="18"/>
    </row>
    <row r="230" spans="1:6" ht="81.75" customHeight="1">
      <c r="A230" s="18">
        <v>221</v>
      </c>
      <c r="B230" s="10" t="s">
        <v>72</v>
      </c>
      <c r="C230" s="18"/>
      <c r="D230" s="18"/>
      <c r="E230" s="18"/>
      <c r="F230" s="10"/>
    </row>
    <row r="231" spans="1:6">
      <c r="A231" s="18">
        <v>222</v>
      </c>
      <c r="B231" s="7" t="s">
        <v>36</v>
      </c>
      <c r="C231" s="16">
        <v>325</v>
      </c>
      <c r="D231" s="16">
        <v>325</v>
      </c>
      <c r="E231" s="17">
        <f>D231/C231*100</f>
        <v>100</v>
      </c>
      <c r="F231" s="18"/>
    </row>
    <row r="232" spans="1:6">
      <c r="A232" s="18">
        <v>223</v>
      </c>
      <c r="B232" s="40" t="s">
        <v>37</v>
      </c>
      <c r="C232" s="41"/>
      <c r="D232" s="41"/>
      <c r="E232" s="41"/>
      <c r="F232" s="42"/>
    </row>
    <row r="233" spans="1:6">
      <c r="A233" s="18">
        <v>224</v>
      </c>
      <c r="B233" s="9" t="s">
        <v>38</v>
      </c>
      <c r="C233" s="28">
        <f>C234+C235+C236+C237</f>
        <v>1359</v>
      </c>
      <c r="D233" s="28">
        <f>D234+D235+D236+D237</f>
        <v>1354.835</v>
      </c>
      <c r="E233" s="19">
        <f>D233/C233*100</f>
        <v>99.693524650478295</v>
      </c>
      <c r="F233" s="29"/>
    </row>
    <row r="234" spans="1:6">
      <c r="A234" s="18">
        <v>225</v>
      </c>
      <c r="B234" s="7" t="s">
        <v>16</v>
      </c>
      <c r="C234" s="29"/>
      <c r="D234" s="29"/>
      <c r="E234" s="29"/>
      <c r="F234" s="29"/>
    </row>
    <row r="235" spans="1:6">
      <c r="A235" s="18">
        <v>226</v>
      </c>
      <c r="B235" s="7" t="s">
        <v>10</v>
      </c>
      <c r="C235" s="29"/>
      <c r="D235" s="29"/>
      <c r="E235" s="29"/>
      <c r="F235" s="29"/>
    </row>
    <row r="236" spans="1:6">
      <c r="A236" s="18">
        <v>227</v>
      </c>
      <c r="B236" s="7" t="s">
        <v>11</v>
      </c>
      <c r="C236" s="30">
        <f>C241</f>
        <v>1359</v>
      </c>
      <c r="D236" s="30">
        <f>D241</f>
        <v>1354.835</v>
      </c>
      <c r="E236" s="17">
        <f>D236/C236*100</f>
        <v>99.693524650478295</v>
      </c>
      <c r="F236" s="29"/>
    </row>
    <row r="237" spans="1:6">
      <c r="A237" s="18">
        <v>228</v>
      </c>
      <c r="B237" s="7" t="s">
        <v>12</v>
      </c>
      <c r="C237" s="29"/>
      <c r="D237" s="29"/>
      <c r="E237" s="29"/>
      <c r="F237" s="29"/>
    </row>
    <row r="238" spans="1:6">
      <c r="A238" s="18">
        <v>229</v>
      </c>
      <c r="B238" s="9" t="s">
        <v>18</v>
      </c>
      <c r="C238" s="28">
        <f>C244</f>
        <v>1359</v>
      </c>
      <c r="D238" s="28">
        <f>D244</f>
        <v>1354.835</v>
      </c>
      <c r="E238" s="19">
        <f>D238/C238*100</f>
        <v>99.693524650478295</v>
      </c>
      <c r="F238" s="29"/>
    </row>
    <row r="239" spans="1:6">
      <c r="A239" s="18">
        <v>230</v>
      </c>
      <c r="B239" s="7" t="s">
        <v>16</v>
      </c>
      <c r="C239" s="29"/>
      <c r="D239" s="29"/>
      <c r="E239" s="29"/>
      <c r="F239" s="29"/>
    </row>
    <row r="240" spans="1:6">
      <c r="A240" s="18">
        <v>231</v>
      </c>
      <c r="B240" s="7" t="s">
        <v>10</v>
      </c>
      <c r="C240" s="29"/>
      <c r="D240" s="29"/>
      <c r="E240" s="29"/>
      <c r="F240" s="29"/>
    </row>
    <row r="241" spans="1:6">
      <c r="A241" s="18">
        <v>232</v>
      </c>
      <c r="B241" s="7" t="s">
        <v>11</v>
      </c>
      <c r="C241" s="30">
        <f>C244</f>
        <v>1359</v>
      </c>
      <c r="D241" s="30">
        <f>D244</f>
        <v>1354.835</v>
      </c>
      <c r="E241" s="17">
        <f>D241/C241*100</f>
        <v>99.693524650478295</v>
      </c>
      <c r="F241" s="29"/>
    </row>
    <row r="242" spans="1:6">
      <c r="A242" s="18">
        <v>233</v>
      </c>
      <c r="B242" s="7" t="s">
        <v>12</v>
      </c>
      <c r="C242" s="29"/>
      <c r="D242" s="29"/>
      <c r="E242" s="29"/>
      <c r="F242" s="29"/>
    </row>
    <row r="243" spans="1:6" ht="90">
      <c r="A243" s="18">
        <v>234</v>
      </c>
      <c r="B243" s="10" t="s">
        <v>73</v>
      </c>
      <c r="C243" s="18"/>
      <c r="D243" s="18"/>
      <c r="E243" s="18"/>
      <c r="F243" s="18"/>
    </row>
    <row r="244" spans="1:6">
      <c r="A244" s="18">
        <v>235</v>
      </c>
      <c r="B244" s="7" t="s">
        <v>11</v>
      </c>
      <c r="C244" s="16">
        <v>1359</v>
      </c>
      <c r="D244" s="16">
        <v>1354.835</v>
      </c>
      <c r="E244" s="17">
        <f>D244/C244*100</f>
        <v>99.693524650478295</v>
      </c>
      <c r="F244" s="18"/>
    </row>
    <row r="245" spans="1:6">
      <c r="A245" s="18">
        <v>236</v>
      </c>
      <c r="B245" s="40" t="s">
        <v>40</v>
      </c>
      <c r="C245" s="41"/>
      <c r="D245" s="41"/>
      <c r="E245" s="41"/>
      <c r="F245" s="42"/>
    </row>
    <row r="246" spans="1:6">
      <c r="A246" s="18">
        <v>237</v>
      </c>
      <c r="B246" s="9" t="s">
        <v>43</v>
      </c>
      <c r="C246" s="28">
        <f>C247+C248+C249+C250</f>
        <v>5081.7739999999994</v>
      </c>
      <c r="D246" s="28">
        <f>D247+D248+D249+D250</f>
        <v>4573.6310000000003</v>
      </c>
      <c r="E246" s="31">
        <f t="shared" ref="E246" si="4">D246/C246*100</f>
        <v>90.000676928962221</v>
      </c>
      <c r="F246" s="29"/>
    </row>
    <row r="247" spans="1:6">
      <c r="A247" s="18">
        <v>238</v>
      </c>
      <c r="B247" s="7" t="s">
        <v>16</v>
      </c>
      <c r="C247" s="30">
        <f t="shared" ref="C247:D249" si="5">C252+C262</f>
        <v>1056.0999999999999</v>
      </c>
      <c r="D247" s="30">
        <f t="shared" si="5"/>
        <v>863.60799999999995</v>
      </c>
      <c r="E247" s="31">
        <v>0</v>
      </c>
      <c r="F247" s="29"/>
    </row>
    <row r="248" spans="1:6">
      <c r="A248" s="18">
        <v>239</v>
      </c>
      <c r="B248" s="7" t="s">
        <v>10</v>
      </c>
      <c r="C248" s="30">
        <f t="shared" si="5"/>
        <v>0</v>
      </c>
      <c r="D248" s="30">
        <f t="shared" si="5"/>
        <v>0</v>
      </c>
      <c r="E248" s="31">
        <v>0</v>
      </c>
      <c r="F248" s="29"/>
    </row>
    <row r="249" spans="1:6">
      <c r="A249" s="18">
        <v>240</v>
      </c>
      <c r="B249" s="7" t="s">
        <v>11</v>
      </c>
      <c r="C249" s="30">
        <f t="shared" si="5"/>
        <v>4025.674</v>
      </c>
      <c r="D249" s="30">
        <f t="shared" si="5"/>
        <v>3710.0230000000001</v>
      </c>
      <c r="E249" s="31">
        <f>D249/C249*100</f>
        <v>92.159052123942473</v>
      </c>
      <c r="F249" s="29"/>
    </row>
    <row r="250" spans="1:6">
      <c r="A250" s="18">
        <v>241</v>
      </c>
      <c r="B250" s="7" t="s">
        <v>12</v>
      </c>
      <c r="C250" s="29"/>
      <c r="D250" s="29"/>
      <c r="E250" s="29"/>
      <c r="F250" s="29"/>
    </row>
    <row r="251" spans="1:6">
      <c r="A251" s="18">
        <v>242</v>
      </c>
      <c r="B251" s="9" t="s">
        <v>27</v>
      </c>
      <c r="C251" s="28">
        <f>C252+C253+C254</f>
        <v>3346.1190000000001</v>
      </c>
      <c r="D251" s="28">
        <f>D252+D253+D254</f>
        <v>3122.4589999999998</v>
      </c>
      <c r="E251" s="17">
        <f>D251/C251*100</f>
        <v>93.31583843850143</v>
      </c>
      <c r="F251" s="29"/>
    </row>
    <row r="252" spans="1:6">
      <c r="A252" s="18">
        <v>243</v>
      </c>
      <c r="B252" s="7" t="s">
        <v>16</v>
      </c>
      <c r="C252" s="30">
        <f>C260</f>
        <v>0</v>
      </c>
      <c r="D252" s="30">
        <f>D260</f>
        <v>0</v>
      </c>
      <c r="E252" s="17">
        <v>0</v>
      </c>
      <c r="F252" s="29"/>
    </row>
    <row r="253" spans="1:6">
      <c r="A253" s="18">
        <v>244</v>
      </c>
      <c r="B253" s="11" t="s">
        <v>10</v>
      </c>
      <c r="C253" s="30">
        <f>C258</f>
        <v>0</v>
      </c>
      <c r="D253" s="30">
        <f>D258</f>
        <v>0</v>
      </c>
      <c r="E253" s="17">
        <v>0</v>
      </c>
      <c r="F253" s="29"/>
    </row>
    <row r="254" spans="1:6">
      <c r="A254" s="18">
        <v>245</v>
      </c>
      <c r="B254" s="7" t="s">
        <v>11</v>
      </c>
      <c r="C254" s="30">
        <f>C256</f>
        <v>3346.1190000000001</v>
      </c>
      <c r="D254" s="30">
        <f>D256</f>
        <v>3122.4589999999998</v>
      </c>
      <c r="E254" s="17">
        <f>D254/C254*100</f>
        <v>93.31583843850143</v>
      </c>
      <c r="F254" s="29"/>
    </row>
    <row r="255" spans="1:6" ht="45">
      <c r="A255" s="18">
        <v>246</v>
      </c>
      <c r="B255" s="10" t="s">
        <v>74</v>
      </c>
      <c r="C255" s="18"/>
      <c r="D255" s="18"/>
      <c r="E255" s="18"/>
      <c r="F255" s="18"/>
    </row>
    <row r="256" spans="1:6">
      <c r="A256" s="18">
        <v>247</v>
      </c>
      <c r="B256" s="7" t="s">
        <v>11</v>
      </c>
      <c r="C256" s="16">
        <v>3346.1190000000001</v>
      </c>
      <c r="D256" s="16">
        <v>3122.4589999999998</v>
      </c>
      <c r="E256" s="17">
        <f>D256/C256*100</f>
        <v>93.31583843850143</v>
      </c>
      <c r="F256" s="18"/>
    </row>
    <row r="257" spans="1:6" ht="30">
      <c r="A257" s="18">
        <v>248</v>
      </c>
      <c r="B257" s="10" t="s">
        <v>75</v>
      </c>
      <c r="C257" s="18"/>
      <c r="D257" s="18"/>
      <c r="E257" s="18"/>
      <c r="F257" s="18"/>
    </row>
    <row r="258" spans="1:6">
      <c r="A258" s="18">
        <v>249</v>
      </c>
      <c r="B258" s="7" t="s">
        <v>10</v>
      </c>
      <c r="C258" s="16">
        <v>0</v>
      </c>
      <c r="D258" s="16">
        <v>0</v>
      </c>
      <c r="E258" s="17">
        <v>0</v>
      </c>
      <c r="F258" s="18"/>
    </row>
    <row r="259" spans="1:6" ht="124.5" customHeight="1">
      <c r="A259" s="18">
        <v>250</v>
      </c>
      <c r="B259" s="14" t="s">
        <v>76</v>
      </c>
      <c r="C259" s="18"/>
      <c r="D259" s="18"/>
      <c r="E259" s="18"/>
      <c r="F259" s="18"/>
    </row>
    <row r="260" spans="1:6">
      <c r="A260" s="18">
        <v>251</v>
      </c>
      <c r="B260" s="7" t="s">
        <v>16</v>
      </c>
      <c r="C260" s="16">
        <v>0</v>
      </c>
      <c r="D260" s="16">
        <v>0</v>
      </c>
      <c r="E260" s="17">
        <v>0</v>
      </c>
      <c r="F260" s="18"/>
    </row>
    <row r="261" spans="1:6">
      <c r="A261" s="18">
        <v>252</v>
      </c>
      <c r="B261" s="9" t="s">
        <v>18</v>
      </c>
      <c r="C261" s="28">
        <f>C262+C263+C264+C265</f>
        <v>1735.655</v>
      </c>
      <c r="D261" s="28">
        <f>D262+D263+D264+D265</f>
        <v>1451.172</v>
      </c>
      <c r="E261" s="17">
        <f>D261/C261*100</f>
        <v>83.609473080767785</v>
      </c>
      <c r="F261" s="29"/>
    </row>
    <row r="262" spans="1:6">
      <c r="A262" s="18">
        <v>253</v>
      </c>
      <c r="B262" s="7" t="s">
        <v>16</v>
      </c>
      <c r="C262" s="30">
        <f>C271</f>
        <v>1056.0999999999999</v>
      </c>
      <c r="D262" s="30">
        <f>D271</f>
        <v>863.60799999999995</v>
      </c>
      <c r="E262" s="17">
        <f>D262/C262*100</f>
        <v>81.77331692074614</v>
      </c>
      <c r="F262" s="29"/>
    </row>
    <row r="263" spans="1:6">
      <c r="A263" s="18">
        <v>254</v>
      </c>
      <c r="B263" s="7" t="s">
        <v>10</v>
      </c>
      <c r="C263" s="29"/>
      <c r="D263" s="29"/>
      <c r="E263" s="29"/>
      <c r="F263" s="29"/>
    </row>
    <row r="264" spans="1:6">
      <c r="A264" s="18">
        <v>255</v>
      </c>
      <c r="B264" s="7" t="s">
        <v>11</v>
      </c>
      <c r="C264" s="30">
        <f>C269+C267</f>
        <v>679.55500000000006</v>
      </c>
      <c r="D264" s="30">
        <f>D269+D267</f>
        <v>587.56400000000008</v>
      </c>
      <c r="E264" s="17">
        <f>D264/C264*100</f>
        <v>86.463053027348778</v>
      </c>
      <c r="F264" s="29"/>
    </row>
    <row r="265" spans="1:6">
      <c r="A265" s="18">
        <v>256</v>
      </c>
      <c r="B265" s="7" t="s">
        <v>12</v>
      </c>
      <c r="C265" s="29"/>
      <c r="D265" s="29"/>
      <c r="E265" s="29"/>
      <c r="F265" s="29"/>
    </row>
    <row r="266" spans="1:6" ht="45">
      <c r="A266" s="18">
        <v>257</v>
      </c>
      <c r="B266" s="10" t="s">
        <v>74</v>
      </c>
      <c r="C266" s="29"/>
      <c r="D266" s="29"/>
      <c r="E266" s="29"/>
      <c r="F266" s="29"/>
    </row>
    <row r="267" spans="1:6">
      <c r="A267" s="18">
        <v>258</v>
      </c>
      <c r="B267" s="7" t="s">
        <v>11</v>
      </c>
      <c r="C267" s="16">
        <v>341.55500000000001</v>
      </c>
      <c r="D267" s="16">
        <v>249.584</v>
      </c>
      <c r="E267" s="17">
        <f>D267/C267*100</f>
        <v>73.072857958454719</v>
      </c>
      <c r="F267" s="29"/>
    </row>
    <row r="268" spans="1:6" ht="38.25" customHeight="1">
      <c r="A268" s="18">
        <v>259</v>
      </c>
      <c r="B268" s="10" t="s">
        <v>77</v>
      </c>
      <c r="C268" s="18"/>
      <c r="D268" s="18"/>
      <c r="E268" s="18"/>
      <c r="F268" s="18"/>
    </row>
    <row r="269" spans="1:6">
      <c r="A269" s="18">
        <v>260</v>
      </c>
      <c r="B269" s="7" t="s">
        <v>11</v>
      </c>
      <c r="C269" s="16">
        <v>338</v>
      </c>
      <c r="D269" s="16">
        <v>337.98</v>
      </c>
      <c r="E269" s="17">
        <f>D269/C269*100</f>
        <v>99.994082840236686</v>
      </c>
      <c r="F269" s="18"/>
    </row>
    <row r="270" spans="1:6" ht="30">
      <c r="A270" s="18">
        <v>261</v>
      </c>
      <c r="B270" s="10" t="s">
        <v>83</v>
      </c>
      <c r="C270" s="16"/>
      <c r="D270" s="16"/>
      <c r="E270" s="17"/>
      <c r="F270" s="18"/>
    </row>
    <row r="271" spans="1:6">
      <c r="A271" s="18">
        <v>262</v>
      </c>
      <c r="B271" s="7" t="s">
        <v>9</v>
      </c>
      <c r="C271" s="16">
        <v>1056.0999999999999</v>
      </c>
      <c r="D271" s="16">
        <v>863.60799999999995</v>
      </c>
      <c r="E271" s="17">
        <f>D271/C271*100</f>
        <v>81.77331692074614</v>
      </c>
      <c r="F271" s="18"/>
    </row>
    <row r="272" spans="1:6">
      <c r="A272" s="18">
        <v>263</v>
      </c>
      <c r="B272" s="40" t="s">
        <v>41</v>
      </c>
      <c r="C272" s="41"/>
      <c r="D272" s="41"/>
      <c r="E272" s="41"/>
      <c r="F272" s="42"/>
    </row>
    <row r="273" spans="1:6">
      <c r="A273" s="18">
        <v>264</v>
      </c>
      <c r="B273" s="9" t="s">
        <v>42</v>
      </c>
      <c r="C273" s="28">
        <f>C274+C275+C276+C277</f>
        <v>2900</v>
      </c>
      <c r="D273" s="28">
        <f>D274+D275+D276+D277</f>
        <v>2900</v>
      </c>
      <c r="E273" s="19">
        <f>D273/C273*100</f>
        <v>100</v>
      </c>
      <c r="F273" s="29"/>
    </row>
    <row r="274" spans="1:6">
      <c r="A274" s="18">
        <v>265</v>
      </c>
      <c r="B274" s="7" t="s">
        <v>16</v>
      </c>
      <c r="C274" s="29"/>
      <c r="D274" s="29"/>
      <c r="E274" s="29"/>
      <c r="F274" s="29"/>
    </row>
    <row r="275" spans="1:6">
      <c r="A275" s="18">
        <v>266</v>
      </c>
      <c r="B275" s="7" t="s">
        <v>10</v>
      </c>
      <c r="C275" s="30">
        <f>C280</f>
        <v>1900</v>
      </c>
      <c r="D275" s="30">
        <f>D280</f>
        <v>1900</v>
      </c>
      <c r="E275" s="17">
        <f>D275/C275*100</f>
        <v>100</v>
      </c>
      <c r="F275" s="29"/>
    </row>
    <row r="276" spans="1:6">
      <c r="A276" s="18">
        <v>267</v>
      </c>
      <c r="B276" s="7" t="s">
        <v>11</v>
      </c>
      <c r="C276" s="30">
        <f>C281</f>
        <v>1000</v>
      </c>
      <c r="D276" s="30">
        <f>D281</f>
        <v>1000</v>
      </c>
      <c r="E276" s="17">
        <f>D276/C276*100</f>
        <v>100</v>
      </c>
      <c r="F276" s="29"/>
    </row>
    <row r="277" spans="1:6">
      <c r="A277" s="18">
        <v>268</v>
      </c>
      <c r="B277" s="7" t="s">
        <v>12</v>
      </c>
      <c r="C277" s="29"/>
      <c r="D277" s="29"/>
      <c r="E277" s="29"/>
      <c r="F277" s="29"/>
    </row>
    <row r="278" spans="1:6">
      <c r="A278" s="18">
        <v>269</v>
      </c>
      <c r="B278" s="9" t="s">
        <v>18</v>
      </c>
      <c r="C278" s="28">
        <f>C279+C280+C281</f>
        <v>2900</v>
      </c>
      <c r="D278" s="28">
        <f>D279+D280+D281</f>
        <v>2900</v>
      </c>
      <c r="E278" s="19">
        <f>D278/C278*100</f>
        <v>100</v>
      </c>
      <c r="F278" s="29"/>
    </row>
    <row r="279" spans="1:6">
      <c r="A279" s="18">
        <v>270</v>
      </c>
      <c r="B279" s="7" t="s">
        <v>16</v>
      </c>
      <c r="C279" s="29"/>
      <c r="D279" s="29"/>
      <c r="E279" s="29"/>
      <c r="F279" s="29"/>
    </row>
    <row r="280" spans="1:6">
      <c r="A280" s="18">
        <v>271</v>
      </c>
      <c r="B280" s="7" t="s">
        <v>10</v>
      </c>
      <c r="C280" s="30">
        <f>C286</f>
        <v>1900</v>
      </c>
      <c r="D280" s="30">
        <f>D286</f>
        <v>1900</v>
      </c>
      <c r="E280" s="17">
        <f>D280/C280*100</f>
        <v>100</v>
      </c>
      <c r="F280" s="29"/>
    </row>
    <row r="281" spans="1:6">
      <c r="A281" s="18">
        <v>272</v>
      </c>
      <c r="B281" s="7" t="s">
        <v>11</v>
      </c>
      <c r="C281" s="30">
        <f>C284+C287</f>
        <v>1000</v>
      </c>
      <c r="D281" s="30">
        <f>D284+D287</f>
        <v>1000</v>
      </c>
      <c r="E281" s="17">
        <f>D281/C281*100</f>
        <v>100</v>
      </c>
      <c r="F281" s="29"/>
    </row>
    <row r="282" spans="1:6">
      <c r="A282" s="18">
        <v>273</v>
      </c>
      <c r="B282" s="7" t="s">
        <v>12</v>
      </c>
      <c r="C282" s="29"/>
      <c r="D282" s="29"/>
      <c r="E282" s="29"/>
      <c r="F282" s="29"/>
    </row>
    <row r="283" spans="1:6" ht="30">
      <c r="A283" s="18">
        <v>274</v>
      </c>
      <c r="B283" s="10" t="s">
        <v>78</v>
      </c>
      <c r="C283" s="18"/>
      <c r="D283" s="18"/>
      <c r="E283" s="18"/>
      <c r="F283" s="18"/>
    </row>
    <row r="284" spans="1:6">
      <c r="A284" s="18">
        <v>275</v>
      </c>
      <c r="B284" s="7" t="s">
        <v>11</v>
      </c>
      <c r="C284" s="16">
        <v>0</v>
      </c>
      <c r="D284" s="16">
        <v>0</v>
      </c>
      <c r="E284" s="17" t="e">
        <f>D284/C284*100</f>
        <v>#DIV/0!</v>
      </c>
      <c r="F284" s="18"/>
    </row>
    <row r="285" spans="1:6" ht="65.25" customHeight="1">
      <c r="A285" s="18">
        <v>276</v>
      </c>
      <c r="B285" s="10" t="s">
        <v>79</v>
      </c>
      <c r="C285" s="18"/>
      <c r="D285" s="18"/>
      <c r="E285" s="18"/>
      <c r="F285" s="18"/>
    </row>
    <row r="286" spans="1:6">
      <c r="A286" s="18">
        <v>277</v>
      </c>
      <c r="B286" s="7" t="s">
        <v>10</v>
      </c>
      <c r="C286" s="16">
        <v>1900</v>
      </c>
      <c r="D286" s="16">
        <v>1900</v>
      </c>
      <c r="E286" s="17">
        <f>D286/C286*100</f>
        <v>100</v>
      </c>
      <c r="F286" s="18"/>
    </row>
    <row r="287" spans="1:6">
      <c r="A287" s="18">
        <v>278</v>
      </c>
      <c r="B287" s="7" t="s">
        <v>11</v>
      </c>
      <c r="C287" s="16">
        <v>1000</v>
      </c>
      <c r="D287" s="16">
        <v>1000</v>
      </c>
      <c r="E287" s="17">
        <f>D287/C287*100</f>
        <v>100</v>
      </c>
      <c r="F287" s="18"/>
    </row>
    <row r="288" spans="1:6" ht="30" customHeight="1">
      <c r="A288" s="18">
        <v>279</v>
      </c>
      <c r="B288" s="40" t="s">
        <v>44</v>
      </c>
      <c r="C288" s="41"/>
      <c r="D288" s="41"/>
      <c r="E288" s="41"/>
      <c r="F288" s="42"/>
    </row>
    <row r="289" spans="1:6">
      <c r="A289" s="18">
        <v>280</v>
      </c>
      <c r="B289" s="9" t="s">
        <v>45</v>
      </c>
      <c r="C289" s="19">
        <f>C290+C291+C292+C293</f>
        <v>0</v>
      </c>
      <c r="D289" s="19">
        <f>D290+D291+D292+D293</f>
        <v>0</v>
      </c>
      <c r="E289" s="19" t="e">
        <f>D289/C289*100</f>
        <v>#DIV/0!</v>
      </c>
      <c r="F289" s="18"/>
    </row>
    <row r="290" spans="1:6">
      <c r="A290" s="18">
        <v>281</v>
      </c>
      <c r="B290" s="7" t="s">
        <v>16</v>
      </c>
      <c r="C290" s="18"/>
      <c r="D290" s="18"/>
      <c r="E290" s="18"/>
      <c r="F290" s="18"/>
    </row>
    <row r="291" spans="1:6">
      <c r="A291" s="18">
        <v>282</v>
      </c>
      <c r="B291" s="7" t="s">
        <v>10</v>
      </c>
      <c r="C291" s="17">
        <f>C296</f>
        <v>0</v>
      </c>
      <c r="D291" s="17">
        <f>D296</f>
        <v>0</v>
      </c>
      <c r="E291" s="17" t="e">
        <f>D291/C291*100</f>
        <v>#DIV/0!</v>
      </c>
      <c r="F291" s="18"/>
    </row>
    <row r="292" spans="1:6">
      <c r="A292" s="18">
        <v>283</v>
      </c>
      <c r="B292" s="7" t="s">
        <v>11</v>
      </c>
      <c r="C292" s="17">
        <f>C297</f>
        <v>0</v>
      </c>
      <c r="D292" s="17">
        <f>D297</f>
        <v>0</v>
      </c>
      <c r="E292" s="17" t="e">
        <f>D292/C292*100</f>
        <v>#DIV/0!</v>
      </c>
      <c r="F292" s="18"/>
    </row>
    <row r="293" spans="1:6">
      <c r="A293" s="18">
        <v>284</v>
      </c>
      <c r="B293" s="7" t="s">
        <v>12</v>
      </c>
      <c r="C293" s="18"/>
      <c r="D293" s="18"/>
      <c r="E293" s="18"/>
      <c r="F293" s="18"/>
    </row>
    <row r="294" spans="1:6">
      <c r="A294" s="18">
        <v>285</v>
      </c>
      <c r="B294" s="9" t="s">
        <v>18</v>
      </c>
      <c r="C294" s="19">
        <f>C295+C296+C297+C298</f>
        <v>0</v>
      </c>
      <c r="D294" s="19">
        <f>D295+D296+D297+D298</f>
        <v>0</v>
      </c>
      <c r="E294" s="19" t="e">
        <f>D294/C294*100</f>
        <v>#DIV/0!</v>
      </c>
      <c r="F294" s="18"/>
    </row>
    <row r="295" spans="1:6">
      <c r="A295" s="18">
        <v>286</v>
      </c>
      <c r="B295" s="7" t="s">
        <v>16</v>
      </c>
      <c r="C295" s="18"/>
      <c r="D295" s="18"/>
      <c r="E295" s="18"/>
      <c r="F295" s="18"/>
    </row>
    <row r="296" spans="1:6">
      <c r="A296" s="18">
        <v>287</v>
      </c>
      <c r="B296" s="7" t="s">
        <v>10</v>
      </c>
      <c r="C296" s="17">
        <f>C302</f>
        <v>0</v>
      </c>
      <c r="D296" s="17">
        <f>D302</f>
        <v>0</v>
      </c>
      <c r="E296" s="17" t="e">
        <f>D296/C296*100</f>
        <v>#DIV/0!</v>
      </c>
      <c r="F296" s="18"/>
    </row>
    <row r="297" spans="1:6">
      <c r="A297" s="18">
        <v>288</v>
      </c>
      <c r="B297" s="7" t="s">
        <v>11</v>
      </c>
      <c r="C297" s="17">
        <f>C300</f>
        <v>0</v>
      </c>
      <c r="D297" s="17">
        <f>D300</f>
        <v>0</v>
      </c>
      <c r="E297" s="17" t="e">
        <f>D297/C297*100</f>
        <v>#DIV/0!</v>
      </c>
      <c r="F297" s="18"/>
    </row>
    <row r="298" spans="1:6">
      <c r="A298" s="18">
        <v>289</v>
      </c>
      <c r="B298" s="7" t="s">
        <v>12</v>
      </c>
      <c r="C298" s="18"/>
      <c r="D298" s="18"/>
      <c r="E298" s="18"/>
      <c r="F298" s="18"/>
    </row>
    <row r="299" spans="1:6" ht="75">
      <c r="A299" s="18">
        <v>290</v>
      </c>
      <c r="B299" s="10" t="s">
        <v>80</v>
      </c>
      <c r="C299" s="18"/>
      <c r="D299" s="18"/>
      <c r="E299" s="18"/>
      <c r="F299" s="18"/>
    </row>
    <row r="300" spans="1:6">
      <c r="A300" s="18">
        <v>291</v>
      </c>
      <c r="B300" s="7" t="s">
        <v>11</v>
      </c>
      <c r="C300" s="16">
        <v>0</v>
      </c>
      <c r="D300" s="16">
        <v>0</v>
      </c>
      <c r="E300" s="17" t="e">
        <f>D300/C300*100</f>
        <v>#DIV/0!</v>
      </c>
      <c r="F300" s="18"/>
    </row>
    <row r="301" spans="1:6" ht="60">
      <c r="A301" s="18">
        <v>292</v>
      </c>
      <c r="B301" s="10" t="s">
        <v>81</v>
      </c>
      <c r="C301" s="18"/>
      <c r="D301" s="18"/>
      <c r="E301" s="18"/>
      <c r="F301" s="18"/>
    </row>
    <row r="302" spans="1:6">
      <c r="A302" s="18">
        <v>293</v>
      </c>
      <c r="B302" s="7" t="s">
        <v>10</v>
      </c>
      <c r="C302" s="16">
        <v>0</v>
      </c>
      <c r="D302" s="16">
        <v>0</v>
      </c>
      <c r="E302" s="17" t="e">
        <f>D302/C302*100</f>
        <v>#DIV/0!</v>
      </c>
      <c r="F302" s="18"/>
    </row>
    <row r="303" spans="1:6">
      <c r="A303" s="18">
        <v>294</v>
      </c>
      <c r="B303" s="40" t="s">
        <v>46</v>
      </c>
      <c r="C303" s="41"/>
      <c r="D303" s="41"/>
      <c r="E303" s="41"/>
      <c r="F303" s="42"/>
    </row>
    <row r="304" spans="1:6">
      <c r="A304" s="18">
        <v>295</v>
      </c>
      <c r="B304" s="9" t="s">
        <v>47</v>
      </c>
      <c r="C304" s="19">
        <f>C305+C306+C307+C308</f>
        <v>3112.7759999999998</v>
      </c>
      <c r="D304" s="19">
        <f>D305+D306+D307+D308</f>
        <v>3112.7759999999998</v>
      </c>
      <c r="E304" s="17">
        <f t="shared" ref="E304:E306" si="6">D304/C304*100</f>
        <v>100</v>
      </c>
      <c r="F304" s="18"/>
    </row>
    <row r="305" spans="1:6">
      <c r="A305" s="18">
        <v>296</v>
      </c>
      <c r="B305" s="7" t="s">
        <v>16</v>
      </c>
      <c r="C305" s="17">
        <f t="shared" ref="C305:D306" si="7">C310</f>
        <v>754.3</v>
      </c>
      <c r="D305" s="17">
        <f t="shared" si="7"/>
        <v>754.3</v>
      </c>
      <c r="E305" s="17">
        <f t="shared" si="6"/>
        <v>100</v>
      </c>
      <c r="F305" s="18"/>
    </row>
    <row r="306" spans="1:6">
      <c r="A306" s="18">
        <v>297</v>
      </c>
      <c r="B306" s="7" t="s">
        <v>10</v>
      </c>
      <c r="C306" s="17">
        <f t="shared" si="7"/>
        <v>793.3</v>
      </c>
      <c r="D306" s="17">
        <f t="shared" si="7"/>
        <v>793.3</v>
      </c>
      <c r="E306" s="17">
        <f t="shared" si="6"/>
        <v>100</v>
      </c>
      <c r="F306" s="18"/>
    </row>
    <row r="307" spans="1:6">
      <c r="A307" s="18">
        <v>298</v>
      </c>
      <c r="B307" s="7" t="s">
        <v>11</v>
      </c>
      <c r="C307" s="17">
        <f>C312</f>
        <v>1565.1759999999999</v>
      </c>
      <c r="D307" s="17">
        <f>D312</f>
        <v>1565.1759999999999</v>
      </c>
      <c r="E307" s="17">
        <f>D307/C307*100</f>
        <v>100</v>
      </c>
      <c r="F307" s="18"/>
    </row>
    <row r="308" spans="1:6">
      <c r="A308" s="18">
        <v>299</v>
      </c>
      <c r="B308" s="7" t="s">
        <v>12</v>
      </c>
      <c r="C308" s="18"/>
      <c r="D308" s="18"/>
      <c r="E308" s="18"/>
      <c r="F308" s="18"/>
    </row>
    <row r="309" spans="1:6">
      <c r="A309" s="18">
        <v>300</v>
      </c>
      <c r="B309" s="9" t="s">
        <v>18</v>
      </c>
      <c r="C309" s="19">
        <f>C310++C311+C312+C313</f>
        <v>3112.7759999999998</v>
      </c>
      <c r="D309" s="19">
        <f>D310++D311+D312+D313</f>
        <v>3112.7759999999998</v>
      </c>
      <c r="E309" s="19">
        <f t="shared" ref="E309:E311" si="8">D309/C309*100</f>
        <v>100</v>
      </c>
      <c r="F309" s="18"/>
    </row>
    <row r="310" spans="1:6">
      <c r="A310" s="18">
        <v>301</v>
      </c>
      <c r="B310" s="7" t="s">
        <v>16</v>
      </c>
      <c r="C310" s="17">
        <f t="shared" ref="C310:D312" si="9">C317</f>
        <v>754.3</v>
      </c>
      <c r="D310" s="17">
        <f t="shared" si="9"/>
        <v>754.3</v>
      </c>
      <c r="E310" s="17">
        <f t="shared" si="8"/>
        <v>100</v>
      </c>
      <c r="F310" s="18"/>
    </row>
    <row r="311" spans="1:6">
      <c r="A311" s="18">
        <v>302</v>
      </c>
      <c r="B311" s="7" t="s">
        <v>10</v>
      </c>
      <c r="C311" s="17">
        <f t="shared" si="9"/>
        <v>793.3</v>
      </c>
      <c r="D311" s="17">
        <f t="shared" si="9"/>
        <v>793.3</v>
      </c>
      <c r="E311" s="17">
        <f t="shared" si="8"/>
        <v>100</v>
      </c>
      <c r="F311" s="18"/>
    </row>
    <row r="312" spans="1:6">
      <c r="A312" s="18">
        <v>303</v>
      </c>
      <c r="B312" s="7" t="s">
        <v>11</v>
      </c>
      <c r="C312" s="17">
        <f t="shared" si="9"/>
        <v>1565.1759999999999</v>
      </c>
      <c r="D312" s="17">
        <f t="shared" si="9"/>
        <v>1565.1759999999999</v>
      </c>
      <c r="E312" s="17">
        <f>D312/C312*100</f>
        <v>100</v>
      </c>
      <c r="F312" s="18"/>
    </row>
    <row r="313" spans="1:6">
      <c r="A313" s="18">
        <v>304</v>
      </c>
      <c r="B313" s="7" t="s">
        <v>12</v>
      </c>
      <c r="C313" s="18"/>
      <c r="D313" s="18"/>
      <c r="E313" s="18"/>
      <c r="F313" s="18"/>
    </row>
    <row r="314" spans="1:6" ht="45">
      <c r="A314" s="18">
        <v>305</v>
      </c>
      <c r="B314" s="37" t="s">
        <v>91</v>
      </c>
      <c r="C314" s="18"/>
      <c r="D314" s="18"/>
      <c r="E314" s="18"/>
      <c r="F314" s="18"/>
    </row>
    <row r="315" spans="1:6">
      <c r="A315" s="18">
        <v>306</v>
      </c>
      <c r="B315" s="38" t="s">
        <v>11</v>
      </c>
      <c r="C315" s="16">
        <v>0</v>
      </c>
      <c r="D315" s="16">
        <v>0</v>
      </c>
      <c r="E315" s="17" t="e">
        <f>D315/C315*100</f>
        <v>#DIV/0!</v>
      </c>
      <c r="F315" s="18"/>
    </row>
    <row r="316" spans="1:6" ht="45">
      <c r="A316" s="18">
        <v>307</v>
      </c>
      <c r="B316" s="37" t="s">
        <v>82</v>
      </c>
      <c r="C316" s="18"/>
      <c r="D316" s="18"/>
      <c r="E316" s="18"/>
      <c r="F316" s="18"/>
    </row>
    <row r="317" spans="1:6">
      <c r="A317" s="18">
        <v>308</v>
      </c>
      <c r="B317" s="10" t="s">
        <v>9</v>
      </c>
      <c r="C317" s="16">
        <v>754.3</v>
      </c>
      <c r="D317" s="16">
        <v>754.3</v>
      </c>
      <c r="E317" s="17">
        <f t="shared" ref="E317" si="10">D317/C317*100</f>
        <v>100</v>
      </c>
      <c r="F317" s="18"/>
    </row>
    <row r="318" spans="1:6">
      <c r="A318" s="18">
        <v>309</v>
      </c>
      <c r="B318" s="38" t="s">
        <v>10</v>
      </c>
      <c r="C318" s="16">
        <v>793.3</v>
      </c>
      <c r="D318" s="16">
        <v>793.3</v>
      </c>
      <c r="E318" s="17">
        <f>D318/C318*100</f>
        <v>100</v>
      </c>
      <c r="F318" s="18"/>
    </row>
    <row r="319" spans="1:6">
      <c r="A319" s="18">
        <v>310</v>
      </c>
      <c r="B319" s="38" t="s">
        <v>11</v>
      </c>
      <c r="C319" s="16">
        <v>1565.1759999999999</v>
      </c>
      <c r="D319" s="16">
        <v>1565.1759999999999</v>
      </c>
      <c r="E319" s="17">
        <f>D319/C319*100</f>
        <v>100</v>
      </c>
      <c r="F319" s="39"/>
    </row>
  </sheetData>
  <mergeCells count="21">
    <mergeCell ref="B96:F98"/>
    <mergeCell ref="B113:F113"/>
    <mergeCell ref="A2:F4"/>
    <mergeCell ref="A5:F5"/>
    <mergeCell ref="F6:F7"/>
    <mergeCell ref="B81:F81"/>
    <mergeCell ref="B52:F52"/>
    <mergeCell ref="B23:F23"/>
    <mergeCell ref="B6:B7"/>
    <mergeCell ref="A6:A7"/>
    <mergeCell ref="C6:E6"/>
    <mergeCell ref="A96:A98"/>
    <mergeCell ref="B245:F245"/>
    <mergeCell ref="B272:F272"/>
    <mergeCell ref="B288:F288"/>
    <mergeCell ref="B303:F303"/>
    <mergeCell ref="B139:F139"/>
    <mergeCell ref="B154:F154"/>
    <mergeCell ref="B185:F185"/>
    <mergeCell ref="B211:F211"/>
    <mergeCell ref="B232:F23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 Петрповна</cp:lastModifiedBy>
  <cp:lastPrinted>2017-03-10T11:58:47Z</cp:lastPrinted>
  <dcterms:created xsi:type="dcterms:W3CDTF">2014-04-24T10:54:52Z</dcterms:created>
  <dcterms:modified xsi:type="dcterms:W3CDTF">2017-03-10T12:03:57Z</dcterms:modified>
</cp:coreProperties>
</file>